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7"/>
  </bookViews>
  <sheets>
    <sheet name="Доходы свод 2018 год" sheetId="1" r:id="rId1"/>
    <sheet name="Яшал" sheetId="2" r:id="rId2"/>
    <sheet name="Багат" sheetId="3" r:id="rId3"/>
    <sheet name="Берез" sheetId="4" r:id="rId4"/>
    <sheet name="Вес" sheetId="5" r:id="rId5"/>
    <sheet name="Красмих" sheetId="6" r:id="rId6"/>
    <sheet name="Краспар" sheetId="7" r:id="rId7"/>
    <sheet name="Ман" sheetId="8" r:id="rId8"/>
    <sheet name="Окт" sheetId="9" r:id="rId9"/>
    <sheet name="Сол" sheetId="10" r:id="rId10"/>
    <sheet name="Улья" sheetId="11" r:id="rId11"/>
    <sheet name="Эст" sheetId="12" r:id="rId12"/>
  </sheets>
  <definedNames>
    <definedName name="_xlnm._FilterDatabase" localSheetId="2" hidden="1">'Багат'!$C$5</definedName>
    <definedName name="_xlnm._FilterDatabase" localSheetId="3" hidden="1">'Берез'!$C$5</definedName>
    <definedName name="_xlnm._FilterDatabase" localSheetId="4" hidden="1">'Вес'!$C$5</definedName>
    <definedName name="_xlnm._FilterDatabase" localSheetId="0" hidden="1">'Доходы свод 2018 год'!$B$2</definedName>
    <definedName name="_xlnm._FilterDatabase" localSheetId="5" hidden="1">'Красмих'!$C$5</definedName>
    <definedName name="_xlnm._FilterDatabase" localSheetId="6" hidden="1">'Краспар'!$C$5</definedName>
    <definedName name="_xlnm._FilterDatabase" localSheetId="7" hidden="1">'Ман'!$C$11</definedName>
    <definedName name="_xlnm._FilterDatabase" localSheetId="8" hidden="1">'Окт'!$C$5</definedName>
    <definedName name="_xlnm._FilterDatabase" localSheetId="9" hidden="1">'Сол'!$C$5</definedName>
    <definedName name="_xlnm._FilterDatabase" localSheetId="10" hidden="1">'Улья'!$C$5</definedName>
    <definedName name="_xlnm._FilterDatabase" localSheetId="11" hidden="1">'Эст'!$C$5</definedName>
    <definedName name="_xlnm._FilterDatabase" localSheetId="1" hidden="1">'Яшал'!$C$5</definedName>
  </definedNames>
  <calcPr fullCalcOnLoad="1"/>
</workbook>
</file>

<file path=xl/sharedStrings.xml><?xml version="1.0" encoding="utf-8"?>
<sst xmlns="http://schemas.openxmlformats.org/spreadsheetml/2006/main" count="639" uniqueCount="202">
  <si>
    <t>Наименование показателя</t>
  </si>
  <si>
    <t>Классификация доходов</t>
  </si>
  <si>
    <t>конс. бюджет субъекта РФ и ТГВФ</t>
  </si>
  <si>
    <t>Доходы бюджета - ИТОГО, в том числе:</t>
  </si>
  <si>
    <t/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</si>
  <si>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</si>
  <si>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</si>
  <si>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</si>
  <si>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</si>
  <si>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</si>
  <si>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</si>
  <si>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</si>
  <si>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</si>
  <si>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</si>
  <si>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</si>
  <si>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</si>
  <si>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</si>
  <si>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</si>
  <si>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</si>
  <si>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</si>
  <si>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</si>
  <si>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</si>
  <si>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</si>
  <si>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</si>
  <si>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</si>
  <si>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</si>
  <si>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</si>
  <si>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</si>
  <si>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</si>
  <si>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</si>
  <si>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</si>
  <si>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</si>
  <si>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</si>
  <si>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</si>
  <si>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</si>
  <si>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</si>
  <si>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</si>
  <si>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</si>
  <si>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</si>
  <si>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</si>
  <si>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</si>
  <si>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</si>
  <si>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</si>
  <si>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</si>
  <si>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</si>
  <si>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</si>
  <si>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</si>
  <si>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</si>
  <si>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</si>
  <si>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</si>
  <si>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</si>
  <si>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</si>
  <si>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</si>
  <si>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</si>
  <si>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</si>
  <si>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</si>
  <si>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</si>
  <si>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</si>
  <si>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</si>
  <si>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</si>
  <si>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</si>
  <si>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федеральных целевых программ</t>
  </si>
  <si>
    <t>Субсидии бюджетам сельских поселений на реализацию федеральных целевых программ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</si>
  <si>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</si>
  <si>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</si>
  <si>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</si>
  <si>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сельских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</si>
  <si>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</si>
  <si>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сельских поселений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</si>
  <si>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Субсидия бюджетам муниципальных районов на финансовое обеспечение отдельных полномочий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</si>
  <si>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</si>
  <si>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</si>
  <si>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</si>
  <si>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</si>
  <si>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</si>
  <si>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</si>
  <si>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</si>
  <si>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</si>
  <si>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</si>
  <si>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1 00 00000 00 0000 000</t>
  </si>
  <si>
    <t>1 01 00000 00 0000 000</t>
  </si>
  <si>
    <t>1 01 02010 01 0000 110</t>
  </si>
  <si>
    <t>1 01 02020 01 0000 110</t>
  </si>
  <si>
    <t>1 01 02030 01 0000 110</t>
  </si>
  <si>
    <t>1 01 02040 01 0000 110</t>
  </si>
  <si>
    <t>1 03 00000 00 0000 000</t>
  </si>
  <si>
    <t>1 03 02230 01 0000 110</t>
  </si>
  <si>
    <t>1 03 02240 01 0000 110</t>
  </si>
  <si>
    <t>1 03 02250 01 0000 110</t>
  </si>
  <si>
    <t>1 03 02260 01 0000 110</t>
  </si>
  <si>
    <t>1 05 00000 00 0000 000</t>
  </si>
  <si>
    <t>1 05 01010 01 0000 110</t>
  </si>
  <si>
    <t>1 05 02010 02 0000 110</t>
  </si>
  <si>
    <t>1 05 03010 0 10000 110</t>
  </si>
  <si>
    <t>1 06 00000 00 0000 000</t>
  </si>
  <si>
    <t>1 06 01030 10 0000 110</t>
  </si>
  <si>
    <t>1 06 06033 10 0000 110</t>
  </si>
  <si>
    <t>1 06 06043 10 0000 110</t>
  </si>
  <si>
    <t>1 06 06000 00 0000 110</t>
  </si>
  <si>
    <t>1 08 00000 00 0000 000</t>
  </si>
  <si>
    <t>1 08 03010 01 0000 110</t>
  </si>
  <si>
    <t>1 08 04020 01 0000 110</t>
  </si>
  <si>
    <t>1 11 00000 00 0000 000</t>
  </si>
  <si>
    <t>1 11 05013 05 0000 120</t>
  </si>
  <si>
    <t>1 11 05025 05 0000 120</t>
  </si>
  <si>
    <t>1 11 05025 10 0000 120</t>
  </si>
  <si>
    <t>1 11 05035 10 0000 120</t>
  </si>
  <si>
    <t>1 12 00000 00 0000 000</t>
  </si>
  <si>
    <t>1 12 01040 01 0000 120</t>
  </si>
  <si>
    <t>1 13 00000 00 0000 000</t>
  </si>
  <si>
    <t>1 13 01995 10 0000 130</t>
  </si>
  <si>
    <t>1 13 02995 10 0000 130</t>
  </si>
  <si>
    <t>1 14 00000 00 0000000</t>
  </si>
  <si>
    <t>1 14 02052 10 0000 410</t>
  </si>
  <si>
    <t>1 14 06013 05 0000 430</t>
  </si>
  <si>
    <t>1 16 00 00000 0000 000</t>
  </si>
  <si>
    <t>116 03010 01 0000 140</t>
  </si>
  <si>
    <t>1 16 03030 01 0000 140</t>
  </si>
  <si>
    <t>1 16 06000 01 0000 140</t>
  </si>
  <si>
    <t>1 16 08010 01 0000 140</t>
  </si>
  <si>
    <t>1 16 25050 01 0000 140</t>
  </si>
  <si>
    <t>1 16 25060 01 0000 140</t>
  </si>
  <si>
    <t>1 16 28000 01 0000 140</t>
  </si>
  <si>
    <t>1 16 33050 05 0000 140</t>
  </si>
  <si>
    <t>1 16 43000 01 0000 140</t>
  </si>
  <si>
    <t>1 16 51040 02 0000 140</t>
  </si>
  <si>
    <t>1 16 90050 05 0000 140</t>
  </si>
  <si>
    <t>1 16 90050 10 0000 140</t>
  </si>
  <si>
    <t>2 00 00000 00 0000 000</t>
  </si>
  <si>
    <t>2 02 00000 00 0000 000</t>
  </si>
  <si>
    <t>2 02 10000 00 0000 151</t>
  </si>
  <si>
    <t>2 02 15001 10 0000 151</t>
  </si>
  <si>
    <t>2 02 15002 05 0000 151</t>
  </si>
  <si>
    <t>2 02 15002 10 0000 151</t>
  </si>
  <si>
    <t>2 02 20000 00 0000 151</t>
  </si>
  <si>
    <t>2 02 20051 05 0000 151</t>
  </si>
  <si>
    <t>2 02 20051 10 0000 151</t>
  </si>
  <si>
    <t>2 02 20077 05 0000 151</t>
  </si>
  <si>
    <t>2 02 25519 05 0000 151</t>
  </si>
  <si>
    <t>2 02 25520 05 0000 151</t>
  </si>
  <si>
    <t>2 02 25555 10 0000 151</t>
  </si>
  <si>
    <t>2 02 25558 05 0000 151</t>
  </si>
  <si>
    <t>2 02 25558 10 0000 151</t>
  </si>
  <si>
    <t>2 02 29998 05 0000 151</t>
  </si>
  <si>
    <t>2 02 30000 00 0000 151</t>
  </si>
  <si>
    <t>2 02 30024 05 0000 151</t>
  </si>
  <si>
    <t>2 02 30027 05 0000 151</t>
  </si>
  <si>
    <t>2 02 30029 05 0000 151</t>
  </si>
  <si>
    <t>2 02 35118 10 0000 151</t>
  </si>
  <si>
    <t>2 02 35543 05 0000 151</t>
  </si>
  <si>
    <t>2 02 35544 05 0000 151</t>
  </si>
  <si>
    <t>2 02 40000 00 0000 151</t>
  </si>
  <si>
    <t>2 02 40014 05 0000 151</t>
  </si>
  <si>
    <t>Октябрьское СМО</t>
  </si>
  <si>
    <t>Березовское СМО</t>
  </si>
  <si>
    <t>Эсто-Алтайское СМО</t>
  </si>
  <si>
    <t>Яшалтинское СМО</t>
  </si>
  <si>
    <t>Красномихайловское СМО</t>
  </si>
  <si>
    <t>Ульяновское СМО</t>
  </si>
  <si>
    <t>Веселовское СМО</t>
  </si>
  <si>
    <t>Багатугтунское СМО</t>
  </si>
  <si>
    <t>Манычское СМО</t>
  </si>
  <si>
    <t>Соленовское СМО</t>
  </si>
  <si>
    <t>Краснопартизанское СМО</t>
  </si>
  <si>
    <t>Код бюджетной классификации</t>
  </si>
  <si>
    <t xml:space="preserve">Наименование </t>
  </si>
  <si>
    <t>Сумма</t>
  </si>
  <si>
    <t>тыс.руб</t>
  </si>
  <si>
    <t>Приложение 2</t>
  </si>
  <si>
    <t>Объем поступления доходов в бюджет Яшалтинского сельского</t>
  </si>
  <si>
    <t>ВСЕГО  ДОХОДОВ</t>
  </si>
  <si>
    <t>Объем поступления доходов в бюджет Багатугтунского сельского</t>
  </si>
  <si>
    <t>Объем поступления доходов в бюджет Березовского сельского</t>
  </si>
  <si>
    <t>Объем поступления доходов в бюджет Веселовского сельского</t>
  </si>
  <si>
    <t>Объем поступления доходов в бюджет Красномихайловского сельского</t>
  </si>
  <si>
    <t>Объем поступления доходов в бюджет Краснопартизанского сельского</t>
  </si>
  <si>
    <t>Объем поступления доходов в бюджет Манычского сельского</t>
  </si>
  <si>
    <t>Объем поступления доходов в бюджет Октябрьского сельского</t>
  </si>
  <si>
    <t>Объем поступления доходов в бюджет Соленовского сельского</t>
  </si>
  <si>
    <t>Объем поступления доходов в бюджет Ульяновского сельского</t>
  </si>
  <si>
    <t>Объем поступления доходов в бюджет Эсто-Алтайского сельского</t>
  </si>
  <si>
    <t>Яшалтинское РМО</t>
  </si>
  <si>
    <t>Свод по СМО</t>
  </si>
  <si>
    <t>муниципального образования Республики Калмыкия в 2018 году</t>
  </si>
  <si>
    <t>Свод доходов за 2018 год по Яшалтинскому району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</si>
  <si>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</si>
  <si>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</si>
  <si>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</si>
  <si>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</si>
  <si>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2 02 25097 05 0000 151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</si>
  <si>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</si>
  <si>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</si>
  <si>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</si>
  <si>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Собрания депутатов</t>
  </si>
  <si>
    <t>Приложение 1</t>
  </si>
  <si>
    <t>1 14 0000 00 0000 000</t>
  </si>
  <si>
    <t>МАНЫЧСКОЕ СЕЛЬСКОЕ МУНИЦИПАЛЬНОЕ ОБРАЗОВАНИЕ</t>
  </si>
  <si>
    <t>2 02 25467 10 0000 151</t>
  </si>
  <si>
    <t>Субсидии бюджетам сельских поселений на обеспечение развития и укрепления метериально-технической базы домов культуры в населенных пунктах с числом жителей до 50тысяч человек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</si>
  <si>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Собрания депутатов Манычского СМО РК "О бюджете Манычского СМО РК на 2018 год" от 29.12.2017г. №20</t>
  </si>
  <si>
    <t xml:space="preserve"> Приложение №2</t>
  </si>
  <si>
    <t>"Овнесении изменнеий и дополнений в решение Собрания депутатов Манычского СМО РК "О бюджете Манысчкого СМО РК на 2018 год"  от 24 .12.2018г. №21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</si>
</sst>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 ##0.00;[Red]\-#\ ##0.00"/>
    <numFmt numFmtId="173" formatCode="0.00_ ;[Red]\-0.00\ "/>
    <numFmt numFmtId="174" formatCode="#,##0.0"/>
    <numFmt numFmtId="175" formatCode="0.0"/>
  </numFmts>
  <fonts count="54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 vertical="justify"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justify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vertical="justify"/>
    </xf>
    <xf numFmtId="49" fontId="2" fillId="0" borderId="10" xfId="0" applyNumberFormat="1" applyFont="1" applyBorder="1" applyAlignment="1">
      <alignment vertic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174" fontId="0" fillId="0" borderId="10" xfId="0" applyNumberFormat="1" applyBorder="1" applyAlignment="1">
      <alignment/>
    </xf>
    <xf numFmtId="174" fontId="1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justify"/>
    </xf>
    <xf numFmtId="49" fontId="6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vertical="justify"/>
    </xf>
    <xf numFmtId="49" fontId="5" fillId="0" borderId="10" xfId="0" applyNumberFormat="1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vertical="justify" shrinkToFit="1"/>
    </xf>
    <xf numFmtId="0" fontId="6" fillId="0" borderId="10" xfId="0" applyFont="1" applyBorder="1" applyAlignment="1">
      <alignment horizontal="center" vertical="justify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 vertical="justify" shrinkToFit="1"/>
    </xf>
    <xf numFmtId="49" fontId="6" fillId="0" borderId="10" xfId="0" applyNumberFormat="1" applyFont="1" applyBorder="1" applyAlignment="1">
      <alignment shrinkToFit="1"/>
    </xf>
    <xf numFmtId="49" fontId="5" fillId="0" borderId="10" xfId="0" applyNumberFormat="1" applyFont="1" applyBorder="1" applyAlignment="1">
      <alignment vertical="justify" shrinkToFit="1"/>
    </xf>
    <xf numFmtId="49" fontId="6" fillId="0" borderId="10" xfId="0" applyNumberFormat="1" applyFont="1" applyBorder="1" applyAlignment="1">
      <alignment vertical="justify" shrinkToFit="1"/>
    </xf>
    <xf numFmtId="49" fontId="10" fillId="0" borderId="10" xfId="0" applyNumberFormat="1" applyFont="1" applyBorder="1" applyAlignment="1">
      <alignment shrinkToFit="1"/>
    </xf>
    <xf numFmtId="49" fontId="10" fillId="0" borderId="10" xfId="0" applyNumberFormat="1" applyFont="1" applyBorder="1" applyAlignment="1">
      <alignment vertical="justify" shrinkToFit="1"/>
    </xf>
    <xf numFmtId="49" fontId="5" fillId="0" borderId="0" xfId="0" applyNumberFormat="1" applyFont="1" applyAlignment="1">
      <alignment/>
    </xf>
    <xf numFmtId="0" fontId="11" fillId="0" borderId="0" xfId="0" applyFont="1" applyAlignment="1">
      <alignment/>
    </xf>
    <xf numFmtId="174" fontId="12" fillId="0" borderId="10" xfId="0" applyNumberFormat="1" applyFont="1" applyBorder="1" applyAlignment="1">
      <alignment shrinkToFit="1"/>
    </xf>
    <xf numFmtId="174" fontId="13" fillId="0" borderId="10" xfId="0" applyNumberFormat="1" applyFont="1" applyBorder="1" applyAlignment="1">
      <alignment shrinkToFit="1"/>
    </xf>
    <xf numFmtId="174" fontId="14" fillId="0" borderId="10" xfId="0" applyNumberFormat="1" applyFont="1" applyBorder="1" applyAlignment="1">
      <alignment shrinkToFit="1"/>
    </xf>
    <xf numFmtId="174" fontId="14" fillId="0" borderId="10" xfId="0" applyNumberFormat="1" applyFont="1" applyBorder="1" applyAlignment="1">
      <alignment vertical="justify" shrinkToFit="1"/>
    </xf>
    <xf numFmtId="174" fontId="13" fillId="0" borderId="0" xfId="0" applyNumberFormat="1" applyFont="1" applyAlignment="1">
      <alignment/>
    </xf>
    <xf numFmtId="174" fontId="15" fillId="0" borderId="10" xfId="0" applyNumberFormat="1" applyFont="1" applyBorder="1" applyAlignment="1">
      <alignment shrinkToFit="1"/>
    </xf>
    <xf numFmtId="49" fontId="15" fillId="0" borderId="10" xfId="0" applyNumberFormat="1" applyFont="1" applyBorder="1" applyAlignment="1">
      <alignment shrinkToFit="1"/>
    </xf>
    <xf numFmtId="174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vertical="justify"/>
    </xf>
    <xf numFmtId="174" fontId="17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vertical="justify"/>
    </xf>
    <xf numFmtId="0" fontId="6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center"/>
    </xf>
    <xf numFmtId="174" fontId="5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 vertical="justify"/>
    </xf>
    <xf numFmtId="49" fontId="8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horizontal="center" vertical="justify"/>
    </xf>
    <xf numFmtId="175" fontId="6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shrinkToFit="1"/>
    </xf>
    <xf numFmtId="174" fontId="6" fillId="0" borderId="10" xfId="0" applyNumberFormat="1" applyFont="1" applyBorder="1" applyAlignment="1">
      <alignment shrinkToFit="1"/>
    </xf>
    <xf numFmtId="174" fontId="5" fillId="0" borderId="10" xfId="0" applyNumberFormat="1" applyFont="1" applyBorder="1" applyAlignment="1">
      <alignment shrinkToFit="1"/>
    </xf>
    <xf numFmtId="0" fontId="2" fillId="0" borderId="10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view="pageBreakPreview" zoomScale="6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" sqref="D2"/>
    </sheetView>
  </sheetViews>
  <sheetFormatPr defaultColWidth="9.140625" defaultRowHeight="12.75"/>
  <cols>
    <col min="1" max="1" width="29.140625" style="0" customWidth="1"/>
    <col min="2" max="2" width="110.28125" style="0" customWidth="1"/>
    <col min="3" max="3" width="28.140625" style="0" customWidth="1"/>
    <col min="4" max="4" width="22.7109375" style="0" customWidth="1"/>
    <col min="5" max="5" width="22.421875" style="0" customWidth="1"/>
    <col min="6" max="6" width="17.140625" style="0" customWidth="1"/>
    <col min="7" max="7" width="15.57421875" style="0" customWidth="1"/>
    <col min="8" max="8" width="14.57421875" style="0" customWidth="1"/>
    <col min="9" max="9" width="16.57421875" style="0" customWidth="1"/>
    <col min="10" max="10" width="19.7109375" style="0" customWidth="1"/>
    <col min="11" max="11" width="16.57421875" style="0" customWidth="1"/>
    <col min="12" max="12" width="14.57421875" style="0" customWidth="1"/>
    <col min="13" max="13" width="19.00390625" style="0" customWidth="1"/>
    <col min="14" max="14" width="13.8515625" style="0" customWidth="1"/>
    <col min="15" max="15" width="17.7109375" style="0" customWidth="1"/>
    <col min="16" max="16" width="19.8515625" style="0" customWidth="1"/>
    <col min="17" max="17" width="13.57421875" style="0" customWidth="1"/>
  </cols>
  <sheetData>
    <row r="1" spans="1:2" ht="18">
      <c r="A1" s="54" t="s">
        <v>184</v>
      </c>
      <c r="B1" s="54"/>
    </row>
    <row r="2" spans="1:16" ht="47.25">
      <c r="A2" s="43" t="s">
        <v>1</v>
      </c>
      <c r="B2" s="43" t="s">
        <v>0</v>
      </c>
      <c r="C2" s="44" t="s">
        <v>2</v>
      </c>
      <c r="D2" s="47" t="s">
        <v>181</v>
      </c>
      <c r="E2" s="46" t="s">
        <v>182</v>
      </c>
      <c r="F2" s="47" t="s">
        <v>153</v>
      </c>
      <c r="G2" s="47" t="s">
        <v>154</v>
      </c>
      <c r="H2" s="47" t="s">
        <v>155</v>
      </c>
      <c r="I2" s="47" t="s">
        <v>156</v>
      </c>
      <c r="J2" s="47" t="s">
        <v>157</v>
      </c>
      <c r="K2" s="47" t="s">
        <v>158</v>
      </c>
      <c r="L2" s="47" t="s">
        <v>159</v>
      </c>
      <c r="M2" s="47" t="s">
        <v>160</v>
      </c>
      <c r="N2" s="47" t="s">
        <v>161</v>
      </c>
      <c r="O2" s="47" t="s">
        <v>162</v>
      </c>
      <c r="P2" s="47" t="s">
        <v>163</v>
      </c>
    </row>
    <row r="3" spans="1:17" ht="28.5" customHeight="1">
      <c r="A3" s="42" t="s">
        <v>4</v>
      </c>
      <c r="B3" s="61" t="s">
        <v>3</v>
      </c>
      <c r="C3" s="60">
        <f>C4+C55</f>
        <v>288402.80000000005</v>
      </c>
      <c r="D3" s="60">
        <f>D4+D55</f>
        <v>269042.5</v>
      </c>
      <c r="E3" s="60">
        <f>F3+G3+H3+I3+J3+K3+L3+M3+N3+O3+P3</f>
        <v>39617.69999999999</v>
      </c>
      <c r="F3" s="60">
        <f aca="true" t="shared" si="0" ref="F3:P3">F4+F55</f>
        <v>1384.6</v>
      </c>
      <c r="G3" s="60">
        <f t="shared" si="0"/>
        <v>2230.7</v>
      </c>
      <c r="H3" s="60">
        <f t="shared" si="0"/>
        <v>2420</v>
      </c>
      <c r="I3" s="60">
        <f t="shared" si="0"/>
        <v>10750.4</v>
      </c>
      <c r="J3" s="60">
        <f t="shared" si="0"/>
        <v>3318.2999999999997</v>
      </c>
      <c r="K3" s="60">
        <f t="shared" si="0"/>
        <v>2112.6</v>
      </c>
      <c r="L3" s="60">
        <f t="shared" si="0"/>
        <v>2001.6</v>
      </c>
      <c r="M3" s="60">
        <f t="shared" si="0"/>
        <v>2418.6</v>
      </c>
      <c r="N3" s="60">
        <f t="shared" si="0"/>
        <v>2155.6</v>
      </c>
      <c r="O3" s="60">
        <f t="shared" si="0"/>
        <v>9272.7</v>
      </c>
      <c r="P3" s="60">
        <f t="shared" si="0"/>
        <v>1552.6</v>
      </c>
      <c r="Q3" s="6"/>
    </row>
    <row r="4" spans="1:17" ht="23.25" customHeight="1">
      <c r="A4" s="48" t="s">
        <v>79</v>
      </c>
      <c r="B4" s="48" t="s">
        <v>5</v>
      </c>
      <c r="C4" s="55">
        <f aca="true" t="shared" si="1" ref="C4:P4">C5+C10+C15+C20+C25+C28+C34+C36+C39+C42</f>
        <v>132312.8</v>
      </c>
      <c r="D4" s="55">
        <f t="shared" si="1"/>
        <v>106925.4</v>
      </c>
      <c r="E4" s="55">
        <f aca="true" t="shared" si="2" ref="E4:E70">F4+G4+H4+I4+J4+K4+L4+M4+N4+O4+P4</f>
        <v>25387.4</v>
      </c>
      <c r="F4" s="55">
        <f t="shared" si="1"/>
        <v>1016</v>
      </c>
      <c r="G4" s="55">
        <f t="shared" si="1"/>
        <v>1254.8</v>
      </c>
      <c r="H4" s="55">
        <f t="shared" si="1"/>
        <v>2368.4</v>
      </c>
      <c r="I4" s="55">
        <f t="shared" si="1"/>
        <v>7190</v>
      </c>
      <c r="J4" s="55">
        <f t="shared" si="1"/>
        <v>3228.2</v>
      </c>
      <c r="K4" s="55">
        <f t="shared" si="1"/>
        <v>1260</v>
      </c>
      <c r="L4" s="55">
        <f t="shared" si="1"/>
        <v>1287</v>
      </c>
      <c r="M4" s="55">
        <f t="shared" si="1"/>
        <v>2160</v>
      </c>
      <c r="N4" s="55">
        <f t="shared" si="1"/>
        <v>1890</v>
      </c>
      <c r="O4" s="55">
        <f t="shared" si="1"/>
        <v>2563</v>
      </c>
      <c r="P4" s="55">
        <f t="shared" si="1"/>
        <v>1170</v>
      </c>
      <c r="Q4" s="6"/>
    </row>
    <row r="5" spans="1:17" ht="21.75" customHeight="1">
      <c r="A5" s="48" t="s">
        <v>80</v>
      </c>
      <c r="B5" s="48" t="s">
        <v>6</v>
      </c>
      <c r="C5" s="55">
        <f aca="true" t="shared" si="3" ref="C5:C21">D5+E5</f>
        <v>52092</v>
      </c>
      <c r="D5" s="55">
        <f>D6+D7+D8+D9</f>
        <v>48800</v>
      </c>
      <c r="E5" s="55">
        <f t="shared" si="2"/>
        <v>3292</v>
      </c>
      <c r="F5" s="55">
        <f aca="true" t="shared" si="4" ref="F5:P5">F6+F7+F8+F9</f>
        <v>50</v>
      </c>
      <c r="G5" s="55">
        <f t="shared" si="4"/>
        <v>88.8</v>
      </c>
      <c r="H5" s="55">
        <f t="shared" si="4"/>
        <v>311.2</v>
      </c>
      <c r="I5" s="55">
        <f t="shared" si="4"/>
        <v>1700</v>
      </c>
      <c r="J5" s="55">
        <f t="shared" si="4"/>
        <v>308</v>
      </c>
      <c r="K5" s="55">
        <f t="shared" si="4"/>
        <v>97</v>
      </c>
      <c r="L5" s="55">
        <f t="shared" si="4"/>
        <v>250</v>
      </c>
      <c r="M5" s="55">
        <f t="shared" si="4"/>
        <v>125</v>
      </c>
      <c r="N5" s="55">
        <f t="shared" si="4"/>
        <v>88</v>
      </c>
      <c r="O5" s="55">
        <f t="shared" si="4"/>
        <v>74</v>
      </c>
      <c r="P5" s="55">
        <f t="shared" si="4"/>
        <v>200</v>
      </c>
      <c r="Q5" s="6"/>
    </row>
    <row r="6" spans="1:17" ht="56.25" customHeight="1">
      <c r="A6" s="42" t="s">
        <v>81</v>
      </c>
      <c r="B6" s="49" t="s">
        <v>7</v>
      </c>
      <c r="C6" s="56">
        <f t="shared" si="3"/>
        <v>51326.8</v>
      </c>
      <c r="D6" s="56">
        <v>48150</v>
      </c>
      <c r="E6" s="56">
        <f t="shared" si="2"/>
        <v>3176.8</v>
      </c>
      <c r="F6" s="56">
        <v>50</v>
      </c>
      <c r="G6" s="56">
        <v>88.8</v>
      </c>
      <c r="H6" s="56">
        <v>310</v>
      </c>
      <c r="I6" s="56">
        <v>1630</v>
      </c>
      <c r="J6" s="56">
        <v>300</v>
      </c>
      <c r="K6" s="56">
        <v>85</v>
      </c>
      <c r="L6" s="56">
        <v>250</v>
      </c>
      <c r="M6" s="56">
        <v>120</v>
      </c>
      <c r="N6" s="56">
        <v>80</v>
      </c>
      <c r="O6" s="56">
        <v>70</v>
      </c>
      <c r="P6" s="56">
        <v>193</v>
      </c>
      <c r="Q6" s="6"/>
    </row>
    <row r="7" spans="1:17" ht="63">
      <c r="A7" s="42" t="s">
        <v>82</v>
      </c>
      <c r="B7" s="49" t="s">
        <v>8</v>
      </c>
      <c r="C7" s="56">
        <f t="shared" si="3"/>
        <v>463.3</v>
      </c>
      <c r="D7" s="56">
        <v>400</v>
      </c>
      <c r="E7" s="56">
        <f t="shared" si="2"/>
        <v>63.3</v>
      </c>
      <c r="F7" s="56"/>
      <c r="G7" s="56"/>
      <c r="H7" s="56">
        <v>0.3</v>
      </c>
      <c r="I7" s="56">
        <v>45</v>
      </c>
      <c r="J7" s="56">
        <v>4</v>
      </c>
      <c r="K7" s="56">
        <v>0</v>
      </c>
      <c r="L7" s="56"/>
      <c r="M7" s="56"/>
      <c r="N7" s="56">
        <v>7</v>
      </c>
      <c r="O7" s="56">
        <v>1</v>
      </c>
      <c r="P7" s="56">
        <v>6</v>
      </c>
      <c r="Q7" s="6"/>
    </row>
    <row r="8" spans="1:17" ht="40.5" customHeight="1">
      <c r="A8" s="42" t="s">
        <v>83</v>
      </c>
      <c r="B8" s="49" t="s">
        <v>9</v>
      </c>
      <c r="C8" s="56">
        <f t="shared" si="3"/>
        <v>251.9</v>
      </c>
      <c r="D8" s="56">
        <v>200</v>
      </c>
      <c r="E8" s="56">
        <f t="shared" si="2"/>
        <v>51.9</v>
      </c>
      <c r="F8" s="56"/>
      <c r="G8" s="56"/>
      <c r="H8" s="56">
        <v>0.9</v>
      </c>
      <c r="I8" s="56">
        <v>25</v>
      </c>
      <c r="J8" s="56">
        <v>4</v>
      </c>
      <c r="K8" s="56">
        <v>12</v>
      </c>
      <c r="L8" s="56"/>
      <c r="M8" s="56">
        <v>5</v>
      </c>
      <c r="N8" s="56">
        <v>1</v>
      </c>
      <c r="O8" s="56">
        <v>3</v>
      </c>
      <c r="P8" s="56">
        <v>1</v>
      </c>
      <c r="Q8" s="6"/>
    </row>
    <row r="9" spans="1:17" ht="68.25" customHeight="1">
      <c r="A9" s="42" t="s">
        <v>84</v>
      </c>
      <c r="B9" s="49" t="s">
        <v>10</v>
      </c>
      <c r="C9" s="56">
        <f t="shared" si="3"/>
        <v>50</v>
      </c>
      <c r="D9" s="56">
        <v>50</v>
      </c>
      <c r="E9" s="56">
        <f t="shared" si="2"/>
        <v>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6"/>
    </row>
    <row r="10" spans="1:17" ht="42.75" customHeight="1">
      <c r="A10" s="48" t="s">
        <v>85</v>
      </c>
      <c r="B10" s="50" t="s">
        <v>11</v>
      </c>
      <c r="C10" s="55">
        <f t="shared" si="3"/>
        <v>9395.4</v>
      </c>
      <c r="D10" s="55">
        <f>D11+D12+D13+D14</f>
        <v>9395.4</v>
      </c>
      <c r="E10" s="56">
        <f t="shared" si="2"/>
        <v>0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6"/>
    </row>
    <row r="11" spans="1:17" ht="49.5" customHeight="1">
      <c r="A11" s="42" t="s">
        <v>86</v>
      </c>
      <c r="B11" s="49" t="s">
        <v>12</v>
      </c>
      <c r="C11" s="56">
        <f t="shared" si="3"/>
        <v>3900</v>
      </c>
      <c r="D11" s="56">
        <v>3900</v>
      </c>
      <c r="E11" s="56">
        <f t="shared" si="2"/>
        <v>0</v>
      </c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6"/>
    </row>
    <row r="12" spans="1:17" ht="66.75" customHeight="1">
      <c r="A12" s="42" t="s">
        <v>87</v>
      </c>
      <c r="B12" s="49" t="s">
        <v>13</v>
      </c>
      <c r="C12" s="56">
        <f t="shared" si="3"/>
        <v>50</v>
      </c>
      <c r="D12" s="56">
        <v>50</v>
      </c>
      <c r="E12" s="56">
        <f t="shared" si="2"/>
        <v>0</v>
      </c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6"/>
    </row>
    <row r="13" spans="1:17" ht="54.75" customHeight="1">
      <c r="A13" s="42" t="s">
        <v>88</v>
      </c>
      <c r="B13" s="49" t="s">
        <v>14</v>
      </c>
      <c r="C13" s="56">
        <f t="shared" si="3"/>
        <v>6000</v>
      </c>
      <c r="D13" s="56">
        <v>6000</v>
      </c>
      <c r="E13" s="56">
        <f t="shared" si="2"/>
        <v>0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6"/>
    </row>
    <row r="14" spans="1:17" ht="58.5" customHeight="1">
      <c r="A14" s="42" t="s">
        <v>89</v>
      </c>
      <c r="B14" s="49" t="s">
        <v>15</v>
      </c>
      <c r="C14" s="56">
        <f t="shared" si="3"/>
        <v>-554.6</v>
      </c>
      <c r="D14" s="56">
        <v>-554.6</v>
      </c>
      <c r="E14" s="56">
        <f t="shared" si="2"/>
        <v>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6"/>
    </row>
    <row r="15" spans="1:17" ht="19.5" customHeight="1">
      <c r="A15" s="48" t="s">
        <v>90</v>
      </c>
      <c r="B15" s="50" t="s">
        <v>16</v>
      </c>
      <c r="C15" s="55">
        <f>D15+E15</f>
        <v>24457.2</v>
      </c>
      <c r="D15" s="55">
        <f>D16+D18+D19+D17</f>
        <v>19550</v>
      </c>
      <c r="E15" s="55">
        <f t="shared" si="2"/>
        <v>4907.2</v>
      </c>
      <c r="F15" s="55">
        <f aca="true" t="shared" si="5" ref="F15:P15">F16+F18+F19</f>
        <v>300</v>
      </c>
      <c r="G15" s="55">
        <f t="shared" si="5"/>
        <v>50</v>
      </c>
      <c r="H15" s="55">
        <f t="shared" si="5"/>
        <v>467.2</v>
      </c>
      <c r="I15" s="55">
        <f t="shared" si="5"/>
        <v>1200</v>
      </c>
      <c r="J15" s="55">
        <f t="shared" si="5"/>
        <v>1100</v>
      </c>
      <c r="K15" s="55">
        <f t="shared" si="5"/>
        <v>20</v>
      </c>
      <c r="L15" s="55">
        <f t="shared" si="5"/>
        <v>350</v>
      </c>
      <c r="M15" s="55">
        <f t="shared" si="5"/>
        <v>350</v>
      </c>
      <c r="N15" s="55">
        <f t="shared" si="5"/>
        <v>320</v>
      </c>
      <c r="O15" s="55">
        <f t="shared" si="5"/>
        <v>250</v>
      </c>
      <c r="P15" s="55">
        <f t="shared" si="5"/>
        <v>500</v>
      </c>
      <c r="Q15" s="6"/>
    </row>
    <row r="16" spans="1:17" ht="33.75" customHeight="1">
      <c r="A16" s="42" t="s">
        <v>91</v>
      </c>
      <c r="B16" s="49" t="s">
        <v>17</v>
      </c>
      <c r="C16" s="56">
        <f t="shared" si="3"/>
        <v>1800</v>
      </c>
      <c r="D16" s="56">
        <v>1800</v>
      </c>
      <c r="E16" s="56">
        <f t="shared" si="2"/>
        <v>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6"/>
    </row>
    <row r="17" spans="1:17" ht="33.75" customHeight="1">
      <c r="A17" s="42" t="s">
        <v>186</v>
      </c>
      <c r="B17" s="49" t="s">
        <v>185</v>
      </c>
      <c r="C17" s="56">
        <f t="shared" si="3"/>
        <v>250</v>
      </c>
      <c r="D17" s="56">
        <v>250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6"/>
    </row>
    <row r="18" spans="1:17" ht="24" customHeight="1">
      <c r="A18" s="42" t="s">
        <v>92</v>
      </c>
      <c r="B18" s="49" t="s">
        <v>18</v>
      </c>
      <c r="C18" s="56">
        <f t="shared" si="3"/>
        <v>4000</v>
      </c>
      <c r="D18" s="56">
        <v>4000</v>
      </c>
      <c r="E18" s="56">
        <f t="shared" si="2"/>
        <v>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6"/>
    </row>
    <row r="19" spans="1:17" ht="27" customHeight="1">
      <c r="A19" s="42" t="s">
        <v>93</v>
      </c>
      <c r="B19" s="49" t="s">
        <v>19</v>
      </c>
      <c r="C19" s="56">
        <f t="shared" si="3"/>
        <v>18407.2</v>
      </c>
      <c r="D19" s="56">
        <v>13500</v>
      </c>
      <c r="E19" s="56">
        <f t="shared" si="2"/>
        <v>4907.2</v>
      </c>
      <c r="F19" s="56">
        <v>300</v>
      </c>
      <c r="G19" s="56">
        <v>50</v>
      </c>
      <c r="H19" s="56">
        <v>467.2</v>
      </c>
      <c r="I19" s="56">
        <v>1200</v>
      </c>
      <c r="J19" s="56">
        <v>1100</v>
      </c>
      <c r="K19" s="56">
        <v>20</v>
      </c>
      <c r="L19" s="56">
        <v>350</v>
      </c>
      <c r="M19" s="56">
        <v>350</v>
      </c>
      <c r="N19" s="56">
        <v>320</v>
      </c>
      <c r="O19" s="56">
        <v>250</v>
      </c>
      <c r="P19" s="56">
        <v>500</v>
      </c>
      <c r="Q19" s="6"/>
    </row>
    <row r="20" spans="1:17" ht="20.25">
      <c r="A20" s="48" t="s">
        <v>94</v>
      </c>
      <c r="B20" s="48" t="s">
        <v>20</v>
      </c>
      <c r="C20" s="55">
        <f t="shared" si="3"/>
        <v>16909</v>
      </c>
      <c r="D20" s="55">
        <f>D21+D22</f>
        <v>0</v>
      </c>
      <c r="E20" s="55">
        <f t="shared" si="2"/>
        <v>16909</v>
      </c>
      <c r="F20" s="55">
        <f aca="true" t="shared" si="6" ref="F20:P20">F21+F22</f>
        <v>666</v>
      </c>
      <c r="G20" s="55">
        <f t="shared" si="6"/>
        <v>1116</v>
      </c>
      <c r="H20" s="55">
        <f t="shared" si="6"/>
        <v>1540</v>
      </c>
      <c r="I20" s="55">
        <f t="shared" si="6"/>
        <v>4290</v>
      </c>
      <c r="J20" s="55">
        <f t="shared" si="6"/>
        <v>1761</v>
      </c>
      <c r="K20" s="55">
        <f t="shared" si="6"/>
        <v>1143</v>
      </c>
      <c r="L20" s="55">
        <f t="shared" si="6"/>
        <v>687</v>
      </c>
      <c r="M20" s="55">
        <f t="shared" si="6"/>
        <v>1685</v>
      </c>
      <c r="N20" s="55">
        <f t="shared" si="6"/>
        <v>1482</v>
      </c>
      <c r="O20" s="55">
        <f t="shared" si="6"/>
        <v>2069</v>
      </c>
      <c r="P20" s="55">
        <f t="shared" si="6"/>
        <v>470</v>
      </c>
      <c r="Q20" s="6"/>
    </row>
    <row r="21" spans="1:17" ht="31.5">
      <c r="A21" s="42" t="s">
        <v>95</v>
      </c>
      <c r="B21" s="49" t="s">
        <v>21</v>
      </c>
      <c r="C21" s="56">
        <f t="shared" si="3"/>
        <v>1209</v>
      </c>
      <c r="D21" s="56">
        <v>0</v>
      </c>
      <c r="E21" s="56">
        <f t="shared" si="2"/>
        <v>1209</v>
      </c>
      <c r="F21" s="56">
        <v>30</v>
      </c>
      <c r="G21" s="56">
        <v>72</v>
      </c>
      <c r="H21" s="56">
        <v>80</v>
      </c>
      <c r="I21" s="56">
        <v>500</v>
      </c>
      <c r="J21" s="56">
        <v>60</v>
      </c>
      <c r="K21" s="56">
        <v>230</v>
      </c>
      <c r="L21" s="56">
        <v>17</v>
      </c>
      <c r="M21" s="56">
        <v>60</v>
      </c>
      <c r="N21" s="56">
        <v>75</v>
      </c>
      <c r="O21" s="56">
        <v>65</v>
      </c>
      <c r="P21" s="56">
        <v>20</v>
      </c>
      <c r="Q21" s="6"/>
    </row>
    <row r="22" spans="1:17" ht="20.25">
      <c r="A22" s="42" t="s">
        <v>98</v>
      </c>
      <c r="B22" s="42" t="s">
        <v>22</v>
      </c>
      <c r="C22" s="56">
        <f aca="true" t="shared" si="7" ref="C22:P22">C23+C24</f>
        <v>15700</v>
      </c>
      <c r="D22" s="56">
        <f t="shared" si="7"/>
        <v>0</v>
      </c>
      <c r="E22" s="56">
        <f t="shared" si="2"/>
        <v>15700</v>
      </c>
      <c r="F22" s="56">
        <f t="shared" si="7"/>
        <v>636</v>
      </c>
      <c r="G22" s="56">
        <f t="shared" si="7"/>
        <v>1044</v>
      </c>
      <c r="H22" s="56">
        <f t="shared" si="7"/>
        <v>1460</v>
      </c>
      <c r="I22" s="56">
        <f t="shared" si="7"/>
        <v>3790</v>
      </c>
      <c r="J22" s="56">
        <f t="shared" si="7"/>
        <v>1701</v>
      </c>
      <c r="K22" s="56">
        <f t="shared" si="7"/>
        <v>913</v>
      </c>
      <c r="L22" s="56">
        <f t="shared" si="7"/>
        <v>670</v>
      </c>
      <c r="M22" s="56">
        <f t="shared" si="7"/>
        <v>1625</v>
      </c>
      <c r="N22" s="56">
        <f t="shared" si="7"/>
        <v>1407</v>
      </c>
      <c r="O22" s="56">
        <f t="shared" si="7"/>
        <v>2004</v>
      </c>
      <c r="P22" s="56">
        <f t="shared" si="7"/>
        <v>450</v>
      </c>
      <c r="Q22" s="6"/>
    </row>
    <row r="23" spans="1:17" ht="31.5">
      <c r="A23" s="42" t="s">
        <v>96</v>
      </c>
      <c r="B23" s="49" t="s">
        <v>23</v>
      </c>
      <c r="C23" s="56">
        <f aca="true" t="shared" si="8" ref="C23:C38">D23+E23</f>
        <v>2051</v>
      </c>
      <c r="D23" s="56">
        <v>0</v>
      </c>
      <c r="E23" s="56">
        <f t="shared" si="2"/>
        <v>2051</v>
      </c>
      <c r="F23" s="56">
        <v>36</v>
      </c>
      <c r="G23" s="56"/>
      <c r="H23" s="56">
        <v>200</v>
      </c>
      <c r="I23" s="56">
        <v>1340</v>
      </c>
      <c r="J23" s="56">
        <v>250</v>
      </c>
      <c r="K23" s="56">
        <v>63</v>
      </c>
      <c r="L23" s="56">
        <v>120</v>
      </c>
      <c r="M23" s="56">
        <v>25</v>
      </c>
      <c r="N23" s="56">
        <v>7</v>
      </c>
      <c r="O23" s="56">
        <v>4</v>
      </c>
      <c r="P23" s="56">
        <v>6</v>
      </c>
      <c r="Q23" s="6"/>
    </row>
    <row r="24" spans="1:17" ht="31.5">
      <c r="A24" s="42" t="s">
        <v>97</v>
      </c>
      <c r="B24" s="49" t="s">
        <v>24</v>
      </c>
      <c r="C24" s="56">
        <f t="shared" si="8"/>
        <v>13649</v>
      </c>
      <c r="D24" s="56">
        <v>0</v>
      </c>
      <c r="E24" s="56">
        <f t="shared" si="2"/>
        <v>13649</v>
      </c>
      <c r="F24" s="56">
        <v>600</v>
      </c>
      <c r="G24" s="56">
        <v>1044</v>
      </c>
      <c r="H24" s="56">
        <v>1260</v>
      </c>
      <c r="I24" s="56">
        <v>2450</v>
      </c>
      <c r="J24" s="56">
        <v>1451</v>
      </c>
      <c r="K24" s="56">
        <v>850</v>
      </c>
      <c r="L24" s="56">
        <v>550</v>
      </c>
      <c r="M24" s="56">
        <v>1600</v>
      </c>
      <c r="N24" s="56">
        <v>1400</v>
      </c>
      <c r="O24" s="56">
        <v>2000</v>
      </c>
      <c r="P24" s="56">
        <v>444</v>
      </c>
      <c r="Q24" s="6"/>
    </row>
    <row r="25" spans="1:17" ht="27" customHeight="1">
      <c r="A25" s="48" t="s">
        <v>99</v>
      </c>
      <c r="B25" s="48" t="s">
        <v>25</v>
      </c>
      <c r="C25" s="55">
        <f t="shared" si="8"/>
        <v>925</v>
      </c>
      <c r="D25" s="55">
        <f>D26+D27</f>
        <v>900</v>
      </c>
      <c r="E25" s="55">
        <f t="shared" si="2"/>
        <v>25</v>
      </c>
      <c r="F25" s="55">
        <f aca="true" t="shared" si="9" ref="F25:P25">F26+F27</f>
        <v>0</v>
      </c>
      <c r="G25" s="55">
        <f t="shared" si="9"/>
        <v>0</v>
      </c>
      <c r="H25" s="55">
        <f t="shared" si="9"/>
        <v>0</v>
      </c>
      <c r="I25" s="55">
        <f t="shared" si="9"/>
        <v>0</v>
      </c>
      <c r="J25" s="55">
        <f t="shared" si="9"/>
        <v>25</v>
      </c>
      <c r="K25" s="55">
        <f t="shared" si="9"/>
        <v>0</v>
      </c>
      <c r="L25" s="55">
        <f t="shared" si="9"/>
        <v>0</v>
      </c>
      <c r="M25" s="55">
        <f t="shared" si="9"/>
        <v>0</v>
      </c>
      <c r="N25" s="55">
        <f t="shared" si="9"/>
        <v>0</v>
      </c>
      <c r="O25" s="55">
        <f t="shared" si="9"/>
        <v>0</v>
      </c>
      <c r="P25" s="55">
        <f t="shared" si="9"/>
        <v>0</v>
      </c>
      <c r="Q25" s="6"/>
    </row>
    <row r="26" spans="1:17" ht="31.5">
      <c r="A26" s="42" t="s">
        <v>100</v>
      </c>
      <c r="B26" s="49" t="s">
        <v>26</v>
      </c>
      <c r="C26" s="56">
        <f t="shared" si="8"/>
        <v>900</v>
      </c>
      <c r="D26" s="56">
        <v>900</v>
      </c>
      <c r="E26" s="56">
        <f t="shared" si="2"/>
        <v>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6"/>
    </row>
    <row r="27" spans="1:17" ht="47.25">
      <c r="A27" s="42" t="s">
        <v>101</v>
      </c>
      <c r="B27" s="49" t="s">
        <v>27</v>
      </c>
      <c r="C27" s="56">
        <f t="shared" si="8"/>
        <v>25</v>
      </c>
      <c r="D27" s="56">
        <v>0</v>
      </c>
      <c r="E27" s="56">
        <f t="shared" si="2"/>
        <v>25</v>
      </c>
      <c r="F27" s="56"/>
      <c r="G27" s="56"/>
      <c r="H27" s="56"/>
      <c r="I27" s="56"/>
      <c r="J27" s="56">
        <v>25</v>
      </c>
      <c r="K27" s="56"/>
      <c r="L27" s="56"/>
      <c r="M27" s="56"/>
      <c r="N27" s="56"/>
      <c r="O27" s="56"/>
      <c r="P27" s="56"/>
      <c r="Q27" s="6"/>
    </row>
    <row r="28" spans="1:17" ht="39" customHeight="1">
      <c r="A28" s="48" t="s">
        <v>102</v>
      </c>
      <c r="B28" s="50" t="s">
        <v>28</v>
      </c>
      <c r="C28" s="55">
        <f t="shared" si="8"/>
        <v>25473</v>
      </c>
      <c r="D28" s="55">
        <f>D29+D30+D31+D33+D32</f>
        <v>25463</v>
      </c>
      <c r="E28" s="55">
        <f t="shared" si="2"/>
        <v>10</v>
      </c>
      <c r="F28" s="55">
        <f aca="true" t="shared" si="10" ref="F28:P28">F29+F30+F31+F33</f>
        <v>0</v>
      </c>
      <c r="G28" s="55">
        <f t="shared" si="10"/>
        <v>0</v>
      </c>
      <c r="H28" s="55">
        <f t="shared" si="10"/>
        <v>0</v>
      </c>
      <c r="I28" s="55">
        <f t="shared" si="10"/>
        <v>0</v>
      </c>
      <c r="J28" s="55">
        <f t="shared" si="10"/>
        <v>10</v>
      </c>
      <c r="K28" s="55">
        <f t="shared" si="10"/>
        <v>0</v>
      </c>
      <c r="L28" s="55">
        <f t="shared" si="10"/>
        <v>0</v>
      </c>
      <c r="M28" s="55">
        <f t="shared" si="10"/>
        <v>0</v>
      </c>
      <c r="N28" s="55">
        <f t="shared" si="10"/>
        <v>0</v>
      </c>
      <c r="O28" s="55">
        <f t="shared" si="10"/>
        <v>0</v>
      </c>
      <c r="P28" s="55">
        <f t="shared" si="10"/>
        <v>0</v>
      </c>
      <c r="Q28" s="6"/>
    </row>
    <row r="29" spans="1:17" ht="63">
      <c r="A29" s="42" t="s">
        <v>103</v>
      </c>
      <c r="B29" s="49" t="s">
        <v>29</v>
      </c>
      <c r="C29" s="56">
        <f t="shared" si="8"/>
        <v>2000</v>
      </c>
      <c r="D29" s="56">
        <v>2000</v>
      </c>
      <c r="E29" s="56">
        <f t="shared" si="2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6"/>
    </row>
    <row r="30" spans="1:17" ht="47.25">
      <c r="A30" s="42" t="s">
        <v>104</v>
      </c>
      <c r="B30" s="49" t="s">
        <v>30</v>
      </c>
      <c r="C30" s="56">
        <f t="shared" si="8"/>
        <v>23433</v>
      </c>
      <c r="D30" s="56">
        <v>23433</v>
      </c>
      <c r="E30" s="56">
        <f t="shared" si="2"/>
        <v>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6"/>
    </row>
    <row r="31" spans="1:17" ht="47.25">
      <c r="A31" s="42" t="s">
        <v>105</v>
      </c>
      <c r="B31" s="49" t="s">
        <v>31</v>
      </c>
      <c r="C31" s="56">
        <f t="shared" si="8"/>
        <v>0</v>
      </c>
      <c r="D31" s="56">
        <v>0</v>
      </c>
      <c r="E31" s="56">
        <f t="shared" si="2"/>
        <v>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6"/>
    </row>
    <row r="32" spans="1:17" ht="47.25">
      <c r="A32" s="42" t="s">
        <v>187</v>
      </c>
      <c r="B32" s="49" t="s">
        <v>188</v>
      </c>
      <c r="C32" s="56">
        <f t="shared" si="8"/>
        <v>30</v>
      </c>
      <c r="D32" s="56">
        <v>30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6"/>
    </row>
    <row r="33" spans="1:17" ht="47.25">
      <c r="A33" s="42" t="s">
        <v>106</v>
      </c>
      <c r="B33" s="49" t="s">
        <v>32</v>
      </c>
      <c r="C33" s="56">
        <f t="shared" si="8"/>
        <v>10</v>
      </c>
      <c r="D33" s="56">
        <v>0</v>
      </c>
      <c r="E33" s="56">
        <f t="shared" si="2"/>
        <v>10</v>
      </c>
      <c r="F33" s="56"/>
      <c r="G33" s="56"/>
      <c r="H33" s="56"/>
      <c r="I33" s="56"/>
      <c r="J33" s="56">
        <v>10</v>
      </c>
      <c r="K33" s="56"/>
      <c r="L33" s="56"/>
      <c r="M33" s="56"/>
      <c r="N33" s="56"/>
      <c r="O33" s="56"/>
      <c r="P33" s="56"/>
      <c r="Q33" s="6"/>
    </row>
    <row r="34" spans="1:17" ht="29.25" customHeight="1">
      <c r="A34" s="48" t="s">
        <v>107</v>
      </c>
      <c r="B34" s="50" t="s">
        <v>33</v>
      </c>
      <c r="C34" s="55">
        <f t="shared" si="8"/>
        <v>60</v>
      </c>
      <c r="D34" s="55">
        <f>D35</f>
        <v>60</v>
      </c>
      <c r="E34" s="55">
        <f t="shared" si="2"/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6"/>
    </row>
    <row r="35" spans="1:17" ht="20.25">
      <c r="A35" s="42" t="s">
        <v>108</v>
      </c>
      <c r="B35" s="49" t="s">
        <v>34</v>
      </c>
      <c r="C35" s="56">
        <f t="shared" si="8"/>
        <v>60</v>
      </c>
      <c r="D35" s="56">
        <v>60</v>
      </c>
      <c r="E35" s="56">
        <f t="shared" si="2"/>
        <v>0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6"/>
    </row>
    <row r="36" spans="1:17" ht="37.5" customHeight="1">
      <c r="A36" s="48" t="s">
        <v>109</v>
      </c>
      <c r="B36" s="50" t="s">
        <v>35</v>
      </c>
      <c r="C36" s="55">
        <f t="shared" si="8"/>
        <v>182.2</v>
      </c>
      <c r="D36" s="55">
        <f>D37+D38</f>
        <v>0</v>
      </c>
      <c r="E36" s="55">
        <f t="shared" si="2"/>
        <v>182.2</v>
      </c>
      <c r="F36" s="55">
        <f aca="true" t="shared" si="11" ref="F36:P36">F37+F38</f>
        <v>0</v>
      </c>
      <c r="G36" s="55">
        <f t="shared" si="11"/>
        <v>0</v>
      </c>
      <c r="H36" s="55">
        <f t="shared" si="11"/>
        <v>0</v>
      </c>
      <c r="I36" s="55">
        <f t="shared" si="11"/>
        <v>0</v>
      </c>
      <c r="J36" s="55">
        <f t="shared" si="11"/>
        <v>22.2</v>
      </c>
      <c r="K36" s="55">
        <f t="shared" si="11"/>
        <v>0</v>
      </c>
      <c r="L36" s="55">
        <f t="shared" si="11"/>
        <v>0</v>
      </c>
      <c r="M36" s="55">
        <f t="shared" si="11"/>
        <v>0</v>
      </c>
      <c r="N36" s="55">
        <f t="shared" si="11"/>
        <v>0</v>
      </c>
      <c r="O36" s="55">
        <f t="shared" si="11"/>
        <v>160</v>
      </c>
      <c r="P36" s="55">
        <f t="shared" si="11"/>
        <v>0</v>
      </c>
      <c r="Q36" s="6"/>
    </row>
    <row r="37" spans="1:17" ht="20.25">
      <c r="A37" s="42" t="s">
        <v>110</v>
      </c>
      <c r="B37" s="49" t="s">
        <v>36</v>
      </c>
      <c r="C37" s="56">
        <f t="shared" si="8"/>
        <v>132.2</v>
      </c>
      <c r="D37" s="56">
        <v>0</v>
      </c>
      <c r="E37" s="56">
        <f t="shared" si="2"/>
        <v>132.2</v>
      </c>
      <c r="F37" s="56"/>
      <c r="G37" s="56"/>
      <c r="H37" s="56"/>
      <c r="I37" s="56"/>
      <c r="J37" s="56">
        <v>22.2</v>
      </c>
      <c r="K37" s="56"/>
      <c r="L37" s="56"/>
      <c r="M37" s="56"/>
      <c r="N37" s="56"/>
      <c r="O37" s="56">
        <v>110</v>
      </c>
      <c r="P37" s="56"/>
      <c r="Q37" s="6"/>
    </row>
    <row r="38" spans="1:17" ht="20.25">
      <c r="A38" s="42" t="s">
        <v>111</v>
      </c>
      <c r="B38" s="49" t="s">
        <v>37</v>
      </c>
      <c r="C38" s="56">
        <f t="shared" si="8"/>
        <v>50</v>
      </c>
      <c r="D38" s="56">
        <v>0</v>
      </c>
      <c r="E38" s="56">
        <f t="shared" si="2"/>
        <v>50</v>
      </c>
      <c r="F38" s="56"/>
      <c r="G38" s="56"/>
      <c r="H38" s="56"/>
      <c r="I38" s="56"/>
      <c r="J38" s="56"/>
      <c r="K38" s="56"/>
      <c r="L38" s="56"/>
      <c r="M38" s="56"/>
      <c r="N38" s="56"/>
      <c r="O38" s="56">
        <v>50</v>
      </c>
      <c r="P38" s="56"/>
      <c r="Q38" s="6"/>
    </row>
    <row r="39" spans="1:17" ht="27" customHeight="1">
      <c r="A39" s="48" t="s">
        <v>112</v>
      </c>
      <c r="B39" s="50" t="s">
        <v>38</v>
      </c>
      <c r="C39" s="55">
        <f>C40+C41</f>
        <v>1915</v>
      </c>
      <c r="D39" s="55">
        <f>D40+D41</f>
        <v>1915</v>
      </c>
      <c r="E39" s="55">
        <f t="shared" si="2"/>
        <v>0</v>
      </c>
      <c r="F39" s="55">
        <f aca="true" t="shared" si="12" ref="F39:P39">F40+F41</f>
        <v>0</v>
      </c>
      <c r="G39" s="55">
        <f t="shared" si="12"/>
        <v>0</v>
      </c>
      <c r="H39" s="55">
        <f t="shared" si="12"/>
        <v>0</v>
      </c>
      <c r="I39" s="55">
        <f t="shared" si="12"/>
        <v>0</v>
      </c>
      <c r="J39" s="55">
        <f t="shared" si="12"/>
        <v>0</v>
      </c>
      <c r="K39" s="55">
        <f t="shared" si="12"/>
        <v>0</v>
      </c>
      <c r="L39" s="55">
        <f t="shared" si="12"/>
        <v>0</v>
      </c>
      <c r="M39" s="55">
        <f t="shared" si="12"/>
        <v>0</v>
      </c>
      <c r="N39" s="55">
        <f t="shared" si="12"/>
        <v>0</v>
      </c>
      <c r="O39" s="55">
        <f t="shared" si="12"/>
        <v>0</v>
      </c>
      <c r="P39" s="55">
        <f t="shared" si="12"/>
        <v>0</v>
      </c>
      <c r="Q39" s="6"/>
    </row>
    <row r="40" spans="1:17" ht="47.25">
      <c r="A40" s="42" t="s">
        <v>113</v>
      </c>
      <c r="B40" s="49" t="s">
        <v>39</v>
      </c>
      <c r="C40" s="56">
        <f>D40+E40</f>
        <v>0</v>
      </c>
      <c r="D40" s="56">
        <v>0</v>
      </c>
      <c r="E40" s="56">
        <f t="shared" si="2"/>
        <v>0</v>
      </c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6"/>
    </row>
    <row r="41" spans="1:17" ht="31.5">
      <c r="A41" s="42" t="s">
        <v>114</v>
      </c>
      <c r="B41" s="49" t="s">
        <v>40</v>
      </c>
      <c r="C41" s="56">
        <f>D41+E41</f>
        <v>1915</v>
      </c>
      <c r="D41" s="56">
        <v>1915</v>
      </c>
      <c r="E41" s="56">
        <f t="shared" si="2"/>
        <v>0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6"/>
    </row>
    <row r="42" spans="1:17" ht="24.75" customHeight="1">
      <c r="A42" s="48" t="s">
        <v>115</v>
      </c>
      <c r="B42" s="50" t="s">
        <v>41</v>
      </c>
      <c r="C42" s="55">
        <f>D42+E42</f>
        <v>904</v>
      </c>
      <c r="D42" s="55">
        <f>D43+D44+D45+D46+D47+D48+D49+D50+D51+D52+D53+D54</f>
        <v>842</v>
      </c>
      <c r="E42" s="55">
        <f t="shared" si="2"/>
        <v>62</v>
      </c>
      <c r="F42" s="55">
        <f aca="true" t="shared" si="13" ref="F42:P42">F43+F44+F45+F46+F47+F48+F49+F50+F51+F52+F53+F54</f>
        <v>0</v>
      </c>
      <c r="G42" s="55">
        <f t="shared" si="13"/>
        <v>0</v>
      </c>
      <c r="H42" s="55">
        <f t="shared" si="13"/>
        <v>50</v>
      </c>
      <c r="I42" s="55">
        <f t="shared" si="13"/>
        <v>0</v>
      </c>
      <c r="J42" s="55">
        <f t="shared" si="13"/>
        <v>2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55">
        <f t="shared" si="13"/>
        <v>0</v>
      </c>
      <c r="O42" s="55">
        <f t="shared" si="13"/>
        <v>10</v>
      </c>
      <c r="P42" s="55">
        <f t="shared" si="13"/>
        <v>0</v>
      </c>
      <c r="Q42" s="6"/>
    </row>
    <row r="43" spans="1:17" ht="47.25">
      <c r="A43" s="42" t="s">
        <v>116</v>
      </c>
      <c r="B43" s="49" t="s">
        <v>42</v>
      </c>
      <c r="C43" s="56">
        <f>D43+E43</f>
        <v>30</v>
      </c>
      <c r="D43" s="56">
        <v>30</v>
      </c>
      <c r="E43" s="56">
        <f t="shared" si="2"/>
        <v>0</v>
      </c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6"/>
    </row>
    <row r="44" spans="1:17" ht="31.5">
      <c r="A44" s="42" t="s">
        <v>117</v>
      </c>
      <c r="B44" s="49" t="s">
        <v>43</v>
      </c>
      <c r="C44" s="56">
        <f aca="true" t="shared" si="14" ref="C44:C54">D44+E44</f>
        <v>0</v>
      </c>
      <c r="D44" s="56"/>
      <c r="E44" s="56">
        <f t="shared" si="2"/>
        <v>0</v>
      </c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6"/>
    </row>
    <row r="45" spans="1:17" ht="47.25">
      <c r="A45" s="42" t="s">
        <v>118</v>
      </c>
      <c r="B45" s="49" t="s">
        <v>44</v>
      </c>
      <c r="C45" s="56">
        <f t="shared" si="14"/>
        <v>15</v>
      </c>
      <c r="D45" s="56">
        <v>15</v>
      </c>
      <c r="E45" s="56">
        <f t="shared" si="2"/>
        <v>0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6"/>
    </row>
    <row r="46" spans="1:17" ht="31.5">
      <c r="A46" s="42" t="s">
        <v>119</v>
      </c>
      <c r="B46" s="49" t="s">
        <v>45</v>
      </c>
      <c r="C46" s="56">
        <f t="shared" si="14"/>
        <v>0</v>
      </c>
      <c r="D46" s="56"/>
      <c r="E46" s="56">
        <f t="shared" si="2"/>
        <v>0</v>
      </c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6"/>
    </row>
    <row r="47" spans="1:17" ht="20.25">
      <c r="A47" s="42" t="s">
        <v>120</v>
      </c>
      <c r="B47" s="49" t="s">
        <v>46</v>
      </c>
      <c r="C47" s="56">
        <f t="shared" si="14"/>
        <v>75</v>
      </c>
      <c r="D47" s="56">
        <v>75</v>
      </c>
      <c r="E47" s="56">
        <f t="shared" si="2"/>
        <v>0</v>
      </c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6"/>
    </row>
    <row r="48" spans="1:17" ht="20.25">
      <c r="A48" s="42" t="s">
        <v>121</v>
      </c>
      <c r="B48" s="49" t="s">
        <v>47</v>
      </c>
      <c r="C48" s="56">
        <f t="shared" si="14"/>
        <v>115</v>
      </c>
      <c r="D48" s="56">
        <v>115</v>
      </c>
      <c r="E48" s="56">
        <f t="shared" si="2"/>
        <v>0</v>
      </c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6"/>
    </row>
    <row r="49" spans="1:17" ht="31.5">
      <c r="A49" s="42" t="s">
        <v>122</v>
      </c>
      <c r="B49" s="49" t="s">
        <v>48</v>
      </c>
      <c r="C49" s="56">
        <f t="shared" si="14"/>
        <v>100</v>
      </c>
      <c r="D49" s="56">
        <v>100</v>
      </c>
      <c r="E49" s="56">
        <f t="shared" si="2"/>
        <v>0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6"/>
    </row>
    <row r="50" spans="1:17" ht="47.25">
      <c r="A50" s="42" t="s">
        <v>123</v>
      </c>
      <c r="B50" s="49" t="s">
        <v>49</v>
      </c>
      <c r="C50" s="56">
        <f t="shared" si="14"/>
        <v>0</v>
      </c>
      <c r="D50" s="56"/>
      <c r="E50" s="56">
        <f t="shared" si="2"/>
        <v>0</v>
      </c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6"/>
    </row>
    <row r="51" spans="1:17" ht="47.25">
      <c r="A51" s="42" t="s">
        <v>124</v>
      </c>
      <c r="B51" s="49" t="s">
        <v>50</v>
      </c>
      <c r="C51" s="56">
        <f t="shared" si="14"/>
        <v>0</v>
      </c>
      <c r="D51" s="56"/>
      <c r="E51" s="56">
        <f t="shared" si="2"/>
        <v>0</v>
      </c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6"/>
    </row>
    <row r="52" spans="1:17" ht="31.5">
      <c r="A52" s="42" t="s">
        <v>125</v>
      </c>
      <c r="B52" s="49" t="s">
        <v>51</v>
      </c>
      <c r="C52" s="56">
        <f t="shared" si="14"/>
        <v>12</v>
      </c>
      <c r="D52" s="56"/>
      <c r="E52" s="56">
        <f t="shared" si="2"/>
        <v>12</v>
      </c>
      <c r="F52" s="56"/>
      <c r="G52" s="56"/>
      <c r="H52" s="56"/>
      <c r="I52" s="56"/>
      <c r="J52" s="56">
        <v>2</v>
      </c>
      <c r="K52" s="56"/>
      <c r="L52" s="56"/>
      <c r="M52" s="56"/>
      <c r="N52" s="56"/>
      <c r="O52" s="56">
        <v>10</v>
      </c>
      <c r="P52" s="56"/>
      <c r="Q52" s="6"/>
    </row>
    <row r="53" spans="1:17" ht="31.5">
      <c r="A53" s="42" t="s">
        <v>126</v>
      </c>
      <c r="B53" s="49" t="s">
        <v>52</v>
      </c>
      <c r="C53" s="56">
        <f t="shared" si="14"/>
        <v>507</v>
      </c>
      <c r="D53" s="56">
        <v>507</v>
      </c>
      <c r="E53" s="56">
        <f t="shared" si="2"/>
        <v>0</v>
      </c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6"/>
    </row>
    <row r="54" spans="1:17" ht="31.5">
      <c r="A54" s="42" t="s">
        <v>127</v>
      </c>
      <c r="B54" s="49" t="s">
        <v>53</v>
      </c>
      <c r="C54" s="56">
        <f t="shared" si="14"/>
        <v>50</v>
      </c>
      <c r="D54" s="56">
        <v>0</v>
      </c>
      <c r="E54" s="56">
        <f t="shared" si="2"/>
        <v>50</v>
      </c>
      <c r="F54" s="56"/>
      <c r="G54" s="56"/>
      <c r="H54" s="56">
        <v>50</v>
      </c>
      <c r="I54" s="56"/>
      <c r="J54" s="56"/>
      <c r="K54" s="56"/>
      <c r="L54" s="56"/>
      <c r="M54" s="56"/>
      <c r="N54" s="56"/>
      <c r="O54" s="56"/>
      <c r="P54" s="56"/>
      <c r="Q54" s="6"/>
    </row>
    <row r="55" spans="1:17" ht="25.5" customHeight="1">
      <c r="A55" s="48" t="s">
        <v>128</v>
      </c>
      <c r="B55" s="48" t="s">
        <v>54</v>
      </c>
      <c r="C55" s="55">
        <f aca="true" t="shared" si="15" ref="C55:P55">C56</f>
        <v>156090.00000000003</v>
      </c>
      <c r="D55" s="55">
        <f t="shared" si="15"/>
        <v>162117.10000000003</v>
      </c>
      <c r="E55" s="55">
        <f t="shared" si="2"/>
        <v>14230.300000000003</v>
      </c>
      <c r="F55" s="55">
        <f t="shared" si="15"/>
        <v>368.6</v>
      </c>
      <c r="G55" s="55">
        <f t="shared" si="15"/>
        <v>975.9</v>
      </c>
      <c r="H55" s="55">
        <f t="shared" si="15"/>
        <v>51.6</v>
      </c>
      <c r="I55" s="55">
        <f t="shared" si="15"/>
        <v>3560.4</v>
      </c>
      <c r="J55" s="55">
        <f t="shared" si="15"/>
        <v>90.1</v>
      </c>
      <c r="K55" s="55">
        <f t="shared" si="15"/>
        <v>852.6</v>
      </c>
      <c r="L55" s="55">
        <f t="shared" si="15"/>
        <v>714.6</v>
      </c>
      <c r="M55" s="55">
        <f t="shared" si="15"/>
        <v>258.6</v>
      </c>
      <c r="N55" s="55">
        <f t="shared" si="15"/>
        <v>265.6</v>
      </c>
      <c r="O55" s="55">
        <f t="shared" si="15"/>
        <v>6709.700000000001</v>
      </c>
      <c r="P55" s="55">
        <f t="shared" si="15"/>
        <v>382.6</v>
      </c>
      <c r="Q55" s="6"/>
    </row>
    <row r="56" spans="1:17" ht="41.25" customHeight="1">
      <c r="A56" s="48" t="s">
        <v>129</v>
      </c>
      <c r="B56" s="50" t="s">
        <v>55</v>
      </c>
      <c r="C56" s="55">
        <f>C57+C61+C72</f>
        <v>156090.00000000003</v>
      </c>
      <c r="D56" s="55">
        <f>D57+D61+D72+D80</f>
        <v>162117.10000000003</v>
      </c>
      <c r="E56" s="55">
        <f t="shared" si="2"/>
        <v>14230.300000000003</v>
      </c>
      <c r="F56" s="55">
        <f aca="true" t="shared" si="16" ref="F56:P56">F57+F61+F72</f>
        <v>368.6</v>
      </c>
      <c r="G56" s="55">
        <f t="shared" si="16"/>
        <v>975.9</v>
      </c>
      <c r="H56" s="55">
        <f t="shared" si="16"/>
        <v>51.6</v>
      </c>
      <c r="I56" s="55">
        <f t="shared" si="16"/>
        <v>3560.4</v>
      </c>
      <c r="J56" s="55">
        <f t="shared" si="16"/>
        <v>90.1</v>
      </c>
      <c r="K56" s="55">
        <f t="shared" si="16"/>
        <v>852.6</v>
      </c>
      <c r="L56" s="55">
        <f t="shared" si="16"/>
        <v>714.6</v>
      </c>
      <c r="M56" s="55">
        <f t="shared" si="16"/>
        <v>258.6</v>
      </c>
      <c r="N56" s="55">
        <f t="shared" si="16"/>
        <v>265.6</v>
      </c>
      <c r="O56" s="55">
        <f t="shared" si="16"/>
        <v>6709.700000000001</v>
      </c>
      <c r="P56" s="55">
        <f t="shared" si="16"/>
        <v>382.6</v>
      </c>
      <c r="Q56" s="6"/>
    </row>
    <row r="57" spans="1:17" ht="20.25">
      <c r="A57" s="51" t="s">
        <v>130</v>
      </c>
      <c r="B57" s="52" t="s">
        <v>56</v>
      </c>
      <c r="C57" s="57">
        <f>D57</f>
        <v>0</v>
      </c>
      <c r="D57" s="57">
        <f>D58+D59+D60</f>
        <v>0</v>
      </c>
      <c r="E57" s="57">
        <f t="shared" si="2"/>
        <v>3457.3</v>
      </c>
      <c r="F57" s="57">
        <f aca="true" t="shared" si="17" ref="F57:P57">F58+F59+F60</f>
        <v>317</v>
      </c>
      <c r="G57" s="57">
        <f t="shared" si="17"/>
        <v>924.3</v>
      </c>
      <c r="H57" s="57">
        <f t="shared" si="17"/>
        <v>0</v>
      </c>
      <c r="I57" s="57">
        <f t="shared" si="17"/>
        <v>0</v>
      </c>
      <c r="J57" s="57">
        <f t="shared" si="17"/>
        <v>0</v>
      </c>
      <c r="K57" s="57">
        <f t="shared" si="17"/>
        <v>801</v>
      </c>
      <c r="L57" s="57">
        <f t="shared" si="17"/>
        <v>663</v>
      </c>
      <c r="M57" s="57">
        <f t="shared" si="17"/>
        <v>207</v>
      </c>
      <c r="N57" s="57">
        <f t="shared" si="17"/>
        <v>214</v>
      </c>
      <c r="O57" s="57">
        <f t="shared" si="17"/>
        <v>0</v>
      </c>
      <c r="P57" s="57">
        <f t="shared" si="17"/>
        <v>331</v>
      </c>
      <c r="Q57" s="6"/>
    </row>
    <row r="58" spans="1:17" ht="20.25">
      <c r="A58" s="42" t="s">
        <v>131</v>
      </c>
      <c r="B58" s="49" t="s">
        <v>57</v>
      </c>
      <c r="C58" s="56">
        <v>0</v>
      </c>
      <c r="D58" s="56">
        <v>0</v>
      </c>
      <c r="E58" s="56">
        <f t="shared" si="2"/>
        <v>3457.3</v>
      </c>
      <c r="F58" s="56">
        <v>317</v>
      </c>
      <c r="G58" s="56">
        <v>924.3</v>
      </c>
      <c r="H58" s="56"/>
      <c r="I58" s="56"/>
      <c r="J58" s="56"/>
      <c r="K58" s="56">
        <v>801</v>
      </c>
      <c r="L58" s="56">
        <v>663</v>
      </c>
      <c r="M58" s="56">
        <v>207</v>
      </c>
      <c r="N58" s="56">
        <v>214</v>
      </c>
      <c r="O58" s="56"/>
      <c r="P58" s="56">
        <v>331</v>
      </c>
      <c r="Q58" s="6"/>
    </row>
    <row r="59" spans="1:17" ht="31.5">
      <c r="A59" s="42" t="s">
        <v>132</v>
      </c>
      <c r="B59" s="49" t="s">
        <v>58</v>
      </c>
      <c r="C59" s="56">
        <f>D59+E59</f>
        <v>0</v>
      </c>
      <c r="D59" s="56"/>
      <c r="E59" s="56">
        <f t="shared" si="2"/>
        <v>0</v>
      </c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6"/>
    </row>
    <row r="60" spans="1:17" ht="20.25">
      <c r="A60" s="42" t="s">
        <v>133</v>
      </c>
      <c r="B60" s="49" t="s">
        <v>59</v>
      </c>
      <c r="C60" s="56">
        <v>0</v>
      </c>
      <c r="D60" s="56"/>
      <c r="E60" s="56">
        <f t="shared" si="2"/>
        <v>0</v>
      </c>
      <c r="F60" s="56"/>
      <c r="G60" s="56"/>
      <c r="H60" s="56"/>
      <c r="I60" s="56"/>
      <c r="J60" s="56"/>
      <c r="K60" s="56">
        <v>0</v>
      </c>
      <c r="L60" s="56"/>
      <c r="M60" s="56"/>
      <c r="N60" s="56"/>
      <c r="O60" s="56"/>
      <c r="P60" s="56"/>
      <c r="Q60" s="6"/>
    </row>
    <row r="61" spans="1:17" ht="20.25">
      <c r="A61" s="51" t="s">
        <v>134</v>
      </c>
      <c r="B61" s="52" t="s">
        <v>60</v>
      </c>
      <c r="C61" s="57">
        <f>C62+C63+C66+C67+C68+C69+C71</f>
        <v>20746.2</v>
      </c>
      <c r="D61" s="57">
        <f>SUM(D62:D71)</f>
        <v>21964.7</v>
      </c>
      <c r="E61" s="57">
        <f t="shared" si="2"/>
        <v>10126.6</v>
      </c>
      <c r="F61" s="57">
        <f aca="true" t="shared" si="18" ref="F61:P61">SUM(F62:F71)</f>
        <v>0</v>
      </c>
      <c r="G61" s="57">
        <f t="shared" si="18"/>
        <v>0</v>
      </c>
      <c r="H61" s="57">
        <f t="shared" si="18"/>
        <v>0</v>
      </c>
      <c r="I61" s="57">
        <f t="shared" si="18"/>
        <v>3430</v>
      </c>
      <c r="J61" s="57">
        <f t="shared" si="18"/>
        <v>38.5</v>
      </c>
      <c r="K61" s="57">
        <f t="shared" si="18"/>
        <v>0</v>
      </c>
      <c r="L61" s="57">
        <f t="shared" si="18"/>
        <v>0</v>
      </c>
      <c r="M61" s="57">
        <f t="shared" si="18"/>
        <v>0</v>
      </c>
      <c r="N61" s="57">
        <f t="shared" si="18"/>
        <v>0</v>
      </c>
      <c r="O61" s="57">
        <f t="shared" si="18"/>
        <v>6658.1</v>
      </c>
      <c r="P61" s="57">
        <f t="shared" si="18"/>
        <v>0</v>
      </c>
      <c r="Q61" s="6"/>
    </row>
    <row r="62" spans="1:17" ht="20.25">
      <c r="A62" s="42" t="s">
        <v>135</v>
      </c>
      <c r="B62" s="49" t="s">
        <v>61</v>
      </c>
      <c r="C62" s="56">
        <f>D62+E62</f>
        <v>0</v>
      </c>
      <c r="D62" s="56"/>
      <c r="E62" s="56">
        <f t="shared" si="2"/>
        <v>0</v>
      </c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6"/>
    </row>
    <row r="63" spans="1:17" ht="20.25">
      <c r="A63" s="42" t="s">
        <v>136</v>
      </c>
      <c r="B63" s="49" t="s">
        <v>62</v>
      </c>
      <c r="C63" s="56">
        <f aca="true" t="shared" si="19" ref="C63:C71">D63+E63</f>
        <v>6658.1</v>
      </c>
      <c r="D63" s="56"/>
      <c r="E63" s="56">
        <f t="shared" si="2"/>
        <v>6658.1</v>
      </c>
      <c r="F63" s="56"/>
      <c r="G63" s="56"/>
      <c r="H63" s="56"/>
      <c r="I63" s="56"/>
      <c r="J63" s="56"/>
      <c r="K63" s="56"/>
      <c r="L63" s="56"/>
      <c r="M63" s="56"/>
      <c r="N63" s="56"/>
      <c r="O63" s="56">
        <v>6658.1</v>
      </c>
      <c r="P63" s="56"/>
      <c r="Q63" s="6"/>
    </row>
    <row r="64" spans="1:17" ht="31.5">
      <c r="A64" s="42" t="s">
        <v>137</v>
      </c>
      <c r="B64" s="49" t="s">
        <v>63</v>
      </c>
      <c r="C64" s="56">
        <f t="shared" si="19"/>
        <v>8976.6</v>
      </c>
      <c r="D64" s="56">
        <v>8976.6</v>
      </c>
      <c r="E64" s="56">
        <f t="shared" si="2"/>
        <v>0</v>
      </c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6"/>
    </row>
    <row r="65" spans="1:17" ht="31.5">
      <c r="A65" s="42" t="s">
        <v>189</v>
      </c>
      <c r="B65" s="49" t="s">
        <v>190</v>
      </c>
      <c r="C65" s="56">
        <f t="shared" si="19"/>
        <v>2330</v>
      </c>
      <c r="D65" s="56">
        <v>2330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6"/>
    </row>
    <row r="66" spans="1:17" ht="20.25">
      <c r="A66" s="42" t="s">
        <v>138</v>
      </c>
      <c r="B66" s="49" t="s">
        <v>64</v>
      </c>
      <c r="C66" s="56">
        <f t="shared" si="19"/>
        <v>6658.1</v>
      </c>
      <c r="D66" s="56">
        <v>6658.1</v>
      </c>
      <c r="E66" s="56">
        <f t="shared" si="2"/>
        <v>0</v>
      </c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6"/>
    </row>
    <row r="67" spans="1:17" ht="31.5">
      <c r="A67" s="42" t="s">
        <v>139</v>
      </c>
      <c r="B67" s="49" t="s">
        <v>65</v>
      </c>
      <c r="C67" s="56">
        <f t="shared" si="19"/>
        <v>4000</v>
      </c>
      <c r="D67" s="56">
        <v>4000</v>
      </c>
      <c r="E67" s="56">
        <f t="shared" si="2"/>
        <v>0</v>
      </c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6"/>
    </row>
    <row r="68" spans="1:17" ht="31.5">
      <c r="A68" s="42" t="s">
        <v>140</v>
      </c>
      <c r="B68" s="49" t="s">
        <v>66</v>
      </c>
      <c r="C68" s="56">
        <f t="shared" si="19"/>
        <v>3430</v>
      </c>
      <c r="D68" s="56">
        <v>0</v>
      </c>
      <c r="E68" s="56">
        <f t="shared" si="2"/>
        <v>3430</v>
      </c>
      <c r="F68" s="56"/>
      <c r="G68" s="56"/>
      <c r="H68" s="56"/>
      <c r="I68" s="56">
        <v>3430</v>
      </c>
      <c r="J68" s="56"/>
      <c r="K68" s="56"/>
      <c r="L68" s="56"/>
      <c r="M68" s="56"/>
      <c r="N68" s="56"/>
      <c r="O68" s="56"/>
      <c r="P68" s="56"/>
      <c r="Q68" s="6"/>
    </row>
    <row r="69" spans="1:17" ht="47.25">
      <c r="A69" s="42" t="s">
        <v>141</v>
      </c>
      <c r="B69" s="49" t="s">
        <v>67</v>
      </c>
      <c r="C69" s="56">
        <f t="shared" si="19"/>
        <v>0</v>
      </c>
      <c r="D69" s="56">
        <v>0</v>
      </c>
      <c r="E69" s="56">
        <f t="shared" si="2"/>
        <v>0</v>
      </c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6"/>
    </row>
    <row r="70" spans="1:17" ht="47.25">
      <c r="A70" s="42" t="s">
        <v>142</v>
      </c>
      <c r="B70" s="49" t="s">
        <v>68</v>
      </c>
      <c r="C70" s="56">
        <f t="shared" si="19"/>
        <v>38.5</v>
      </c>
      <c r="D70" s="56">
        <v>0</v>
      </c>
      <c r="E70" s="56">
        <f t="shared" si="2"/>
        <v>38.5</v>
      </c>
      <c r="F70" s="56"/>
      <c r="G70" s="56"/>
      <c r="H70" s="56"/>
      <c r="I70" s="56"/>
      <c r="J70" s="56">
        <v>38.5</v>
      </c>
      <c r="K70" s="56"/>
      <c r="L70" s="56"/>
      <c r="M70" s="56"/>
      <c r="N70" s="56"/>
      <c r="O70" s="56"/>
      <c r="P70" s="56"/>
      <c r="Q70" s="6"/>
    </row>
    <row r="71" spans="1:17" ht="20.25">
      <c r="A71" s="42" t="s">
        <v>143</v>
      </c>
      <c r="B71" s="49" t="s">
        <v>69</v>
      </c>
      <c r="C71" s="56">
        <f t="shared" si="19"/>
        <v>0</v>
      </c>
      <c r="D71" s="56">
        <v>0</v>
      </c>
      <c r="E71" s="56">
        <f aca="true" t="shared" si="20" ref="E71:E81">F71+G71+H71+I71+J71+K71+L71+M71+N71+O71+P71</f>
        <v>0</v>
      </c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6"/>
    </row>
    <row r="72" spans="1:17" ht="20.25">
      <c r="A72" s="52" t="s">
        <v>144</v>
      </c>
      <c r="B72" s="52" t="s">
        <v>70</v>
      </c>
      <c r="C72" s="58">
        <f>SUM(C73:C79)</f>
        <v>135343.80000000002</v>
      </c>
      <c r="D72" s="58">
        <f>SUM(D73:D79)</f>
        <v>134697.40000000002</v>
      </c>
      <c r="E72" s="57">
        <f t="shared" si="20"/>
        <v>646.4000000000002</v>
      </c>
      <c r="F72" s="58">
        <f aca="true" t="shared" si="21" ref="F72:P72">SUM(F73:F79)</f>
        <v>51.6</v>
      </c>
      <c r="G72" s="58">
        <f t="shared" si="21"/>
        <v>51.6</v>
      </c>
      <c r="H72" s="58">
        <f t="shared" si="21"/>
        <v>51.6</v>
      </c>
      <c r="I72" s="58">
        <f t="shared" si="21"/>
        <v>130.4</v>
      </c>
      <c r="J72" s="58">
        <f t="shared" si="21"/>
        <v>51.6</v>
      </c>
      <c r="K72" s="58">
        <f t="shared" si="21"/>
        <v>51.6</v>
      </c>
      <c r="L72" s="58">
        <f t="shared" si="21"/>
        <v>51.6</v>
      </c>
      <c r="M72" s="58">
        <f t="shared" si="21"/>
        <v>51.6</v>
      </c>
      <c r="N72" s="58">
        <f t="shared" si="21"/>
        <v>51.6</v>
      </c>
      <c r="O72" s="58">
        <f t="shared" si="21"/>
        <v>51.6</v>
      </c>
      <c r="P72" s="58">
        <f t="shared" si="21"/>
        <v>51.6</v>
      </c>
      <c r="Q72" s="6"/>
    </row>
    <row r="73" spans="1:17" ht="31.5">
      <c r="A73" s="42" t="s">
        <v>145</v>
      </c>
      <c r="B73" s="49" t="s">
        <v>71</v>
      </c>
      <c r="C73" s="56">
        <f aca="true" t="shared" si="22" ref="C73:C79">D73+E73</f>
        <v>118924.4</v>
      </c>
      <c r="D73" s="56">
        <v>118924.4</v>
      </c>
      <c r="E73" s="56">
        <f t="shared" si="20"/>
        <v>0</v>
      </c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6"/>
    </row>
    <row r="74" spans="1:17" ht="31.5">
      <c r="A74" s="42" t="s">
        <v>146</v>
      </c>
      <c r="B74" s="49" t="s">
        <v>72</v>
      </c>
      <c r="C74" s="56">
        <f t="shared" si="22"/>
        <v>11095.5</v>
      </c>
      <c r="D74" s="56">
        <v>11095.5</v>
      </c>
      <c r="E74" s="56">
        <f t="shared" si="20"/>
        <v>0</v>
      </c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6"/>
    </row>
    <row r="75" spans="1:17" ht="47.25">
      <c r="A75" s="42" t="s">
        <v>147</v>
      </c>
      <c r="B75" s="49" t="s">
        <v>73</v>
      </c>
      <c r="C75" s="56">
        <f t="shared" si="22"/>
        <v>1126.2</v>
      </c>
      <c r="D75" s="56">
        <v>1126.2</v>
      </c>
      <c r="E75" s="56">
        <f t="shared" si="20"/>
        <v>0</v>
      </c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6"/>
    </row>
    <row r="76" spans="1:17" ht="47.25">
      <c r="A76" s="42" t="s">
        <v>191</v>
      </c>
      <c r="B76" s="49" t="s">
        <v>192</v>
      </c>
      <c r="C76" s="56">
        <f t="shared" si="22"/>
        <v>67.2</v>
      </c>
      <c r="D76" s="56">
        <v>67.2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6"/>
    </row>
    <row r="77" spans="1:17" ht="31.5">
      <c r="A77" s="42" t="s">
        <v>148</v>
      </c>
      <c r="B77" s="49" t="s">
        <v>74</v>
      </c>
      <c r="C77" s="56">
        <f t="shared" si="22"/>
        <v>646.4000000000002</v>
      </c>
      <c r="D77" s="56">
        <v>0</v>
      </c>
      <c r="E77" s="56">
        <f t="shared" si="20"/>
        <v>646.4000000000002</v>
      </c>
      <c r="F77" s="56">
        <v>51.6</v>
      </c>
      <c r="G77" s="56">
        <v>51.6</v>
      </c>
      <c r="H77" s="56">
        <v>51.6</v>
      </c>
      <c r="I77" s="56">
        <v>130.4</v>
      </c>
      <c r="J77" s="56">
        <v>51.6</v>
      </c>
      <c r="K77" s="56">
        <v>51.6</v>
      </c>
      <c r="L77" s="56">
        <v>51.6</v>
      </c>
      <c r="M77" s="56">
        <v>51.6</v>
      </c>
      <c r="N77" s="56">
        <v>51.6</v>
      </c>
      <c r="O77" s="56">
        <v>51.6</v>
      </c>
      <c r="P77" s="56">
        <v>51.6</v>
      </c>
      <c r="Q77" s="6"/>
    </row>
    <row r="78" spans="1:17" ht="31.5">
      <c r="A78" s="42" t="s">
        <v>149</v>
      </c>
      <c r="B78" s="49" t="s">
        <v>75</v>
      </c>
      <c r="C78" s="56">
        <f t="shared" si="22"/>
        <v>2931.1</v>
      </c>
      <c r="D78" s="56">
        <v>2931.1</v>
      </c>
      <c r="E78" s="56">
        <f t="shared" si="20"/>
        <v>0</v>
      </c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6"/>
    </row>
    <row r="79" spans="1:17" ht="31.5">
      <c r="A79" s="42" t="s">
        <v>150</v>
      </c>
      <c r="B79" s="49" t="s">
        <v>76</v>
      </c>
      <c r="C79" s="56">
        <f t="shared" si="22"/>
        <v>553</v>
      </c>
      <c r="D79" s="56">
        <v>553</v>
      </c>
      <c r="E79" s="56">
        <f t="shared" si="20"/>
        <v>0</v>
      </c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6"/>
    </row>
    <row r="80" spans="1:17" ht="20.25">
      <c r="A80" s="51" t="s">
        <v>151</v>
      </c>
      <c r="B80" s="51" t="s">
        <v>77</v>
      </c>
      <c r="C80" s="57">
        <v>0</v>
      </c>
      <c r="D80" s="57">
        <f>D81</f>
        <v>5455</v>
      </c>
      <c r="E80" s="57">
        <f t="shared" si="20"/>
        <v>0</v>
      </c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6"/>
    </row>
    <row r="81" spans="1:17" ht="18" customHeight="1">
      <c r="A81" s="42" t="s">
        <v>152</v>
      </c>
      <c r="B81" s="49" t="s">
        <v>78</v>
      </c>
      <c r="C81" s="56">
        <v>0</v>
      </c>
      <c r="D81" s="56">
        <v>5455</v>
      </c>
      <c r="E81" s="56">
        <f t="shared" si="20"/>
        <v>0</v>
      </c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6"/>
    </row>
    <row r="82" spans="1:16" ht="20.25">
      <c r="A82" s="27"/>
      <c r="B82" s="53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</sheetData>
  <sheetProtection/>
  <autoFilter ref="B2:B2"/>
  <printOptions/>
  <pageMargins left="0.75" right="0.75" top="1" bottom="1" header="0.5" footer="0.5"/>
  <pageSetup horizontalDpi="300" verticalDpi="300" orientation="landscape" scale="31" r:id="rId1"/>
  <rowBreaks count="1" manualBreakCount="1">
    <brk id="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3" ySplit="5" topLeftCell="D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9" sqref="I9"/>
    </sheetView>
  </sheetViews>
  <sheetFormatPr defaultColWidth="9.140625" defaultRowHeight="12.75"/>
  <cols>
    <col min="1" max="1" width="7.00390625" style="0" customWidth="1"/>
    <col min="2" max="2" width="36.7109375" style="0" customWidth="1"/>
    <col min="3" max="3" width="77.7109375" style="0" customWidth="1"/>
    <col min="5" max="5" width="13.57421875" style="0" customWidth="1"/>
  </cols>
  <sheetData>
    <row r="1" spans="1:4" ht="15.75">
      <c r="A1" s="27"/>
      <c r="B1" s="27"/>
      <c r="C1" s="27"/>
      <c r="D1" s="28" t="s">
        <v>168</v>
      </c>
    </row>
    <row r="2" spans="1:4" ht="15.75">
      <c r="A2" s="103" t="s">
        <v>178</v>
      </c>
      <c r="B2" s="103"/>
      <c r="C2" s="103"/>
      <c r="D2" s="103"/>
    </row>
    <row r="3" spans="1:4" ht="15.75">
      <c r="A3" s="103" t="s">
        <v>183</v>
      </c>
      <c r="B3" s="103"/>
      <c r="C3" s="103"/>
      <c r="D3" s="103"/>
    </row>
    <row r="4" spans="1:4" ht="15.75">
      <c r="A4" s="27"/>
      <c r="B4" s="27"/>
      <c r="C4" s="27"/>
      <c r="D4" s="28" t="s">
        <v>167</v>
      </c>
    </row>
    <row r="5" spans="1:4" ht="27" customHeight="1">
      <c r="A5" s="39"/>
      <c r="B5" s="33" t="s">
        <v>164</v>
      </c>
      <c r="C5" s="87" t="s">
        <v>165</v>
      </c>
      <c r="D5" s="34" t="s">
        <v>166</v>
      </c>
    </row>
    <row r="6" spans="1:5" ht="25.5" customHeight="1">
      <c r="A6" s="39"/>
      <c r="B6" s="35" t="s">
        <v>79</v>
      </c>
      <c r="C6" s="35" t="s">
        <v>5</v>
      </c>
      <c r="D6" s="38">
        <f>D7+D13+D18+D11+D21</f>
        <v>2563</v>
      </c>
      <c r="E6" s="6"/>
    </row>
    <row r="7" spans="1:5" ht="26.25" customHeight="1">
      <c r="A7" s="39"/>
      <c r="B7" s="35" t="s">
        <v>80</v>
      </c>
      <c r="C7" s="35" t="s">
        <v>6</v>
      </c>
      <c r="D7" s="38">
        <f>D8+D9+D10</f>
        <v>74</v>
      </c>
      <c r="E7" s="6"/>
    </row>
    <row r="8" spans="1:5" ht="72" customHeight="1">
      <c r="A8" s="39">
        <v>182</v>
      </c>
      <c r="B8" s="36" t="s">
        <v>81</v>
      </c>
      <c r="C8" s="37" t="s">
        <v>7</v>
      </c>
      <c r="D8" s="40">
        <v>70</v>
      </c>
      <c r="E8" s="6"/>
    </row>
    <row r="9" spans="1:5" ht="111.75" customHeight="1">
      <c r="A9" s="39">
        <v>182</v>
      </c>
      <c r="B9" s="36" t="s">
        <v>82</v>
      </c>
      <c r="C9" s="37" t="s">
        <v>8</v>
      </c>
      <c r="D9" s="40">
        <v>1</v>
      </c>
      <c r="E9" s="6"/>
    </row>
    <row r="10" spans="1:5" ht="48" customHeight="1">
      <c r="A10" s="39">
        <v>182</v>
      </c>
      <c r="B10" s="36" t="s">
        <v>83</v>
      </c>
      <c r="C10" s="37" t="s">
        <v>9</v>
      </c>
      <c r="D10" s="40">
        <v>3</v>
      </c>
      <c r="E10" s="6"/>
    </row>
    <row r="11" spans="1:5" ht="27.75" customHeight="1">
      <c r="A11" s="39"/>
      <c r="B11" s="35" t="s">
        <v>90</v>
      </c>
      <c r="C11" s="41" t="s">
        <v>16</v>
      </c>
      <c r="D11" s="38">
        <f>D12</f>
        <v>250</v>
      </c>
      <c r="E11" s="6"/>
    </row>
    <row r="12" spans="1:5" ht="15.75">
      <c r="A12" s="39">
        <v>182</v>
      </c>
      <c r="B12" s="36" t="s">
        <v>93</v>
      </c>
      <c r="C12" s="37" t="s">
        <v>19</v>
      </c>
      <c r="D12" s="40">
        <v>250</v>
      </c>
      <c r="E12" s="6"/>
    </row>
    <row r="13" spans="1:5" ht="25.5" customHeight="1">
      <c r="A13" s="39"/>
      <c r="B13" s="35" t="s">
        <v>94</v>
      </c>
      <c r="C13" s="35" t="s">
        <v>20</v>
      </c>
      <c r="D13" s="38">
        <f>D14+D15</f>
        <v>2069</v>
      </c>
      <c r="E13" s="6"/>
    </row>
    <row r="14" spans="1:5" ht="45" customHeight="1">
      <c r="A14" s="39">
        <v>182</v>
      </c>
      <c r="B14" s="36" t="s">
        <v>95</v>
      </c>
      <c r="C14" s="37" t="s">
        <v>21</v>
      </c>
      <c r="D14" s="40">
        <v>65</v>
      </c>
      <c r="E14" s="6"/>
    </row>
    <row r="15" spans="1:5" ht="15.75">
      <c r="A15" s="39">
        <v>182</v>
      </c>
      <c r="B15" s="36" t="s">
        <v>98</v>
      </c>
      <c r="C15" s="36" t="s">
        <v>22</v>
      </c>
      <c r="D15" s="40">
        <f>D16+D17</f>
        <v>2004</v>
      </c>
      <c r="E15" s="6"/>
    </row>
    <row r="16" spans="1:5" ht="33" customHeight="1">
      <c r="A16" s="39">
        <v>182</v>
      </c>
      <c r="B16" s="36" t="s">
        <v>96</v>
      </c>
      <c r="C16" s="37" t="s">
        <v>23</v>
      </c>
      <c r="D16" s="40">
        <v>4</v>
      </c>
      <c r="E16" s="6"/>
    </row>
    <row r="17" spans="1:5" ht="40.5" customHeight="1">
      <c r="A17" s="39">
        <v>182</v>
      </c>
      <c r="B17" s="36" t="s">
        <v>97</v>
      </c>
      <c r="C17" s="37" t="s">
        <v>24</v>
      </c>
      <c r="D17" s="40">
        <v>2000</v>
      </c>
      <c r="E17" s="6"/>
    </row>
    <row r="18" spans="1:5" ht="39.75" customHeight="1">
      <c r="A18" s="39"/>
      <c r="B18" s="35" t="s">
        <v>109</v>
      </c>
      <c r="C18" s="41" t="s">
        <v>35</v>
      </c>
      <c r="D18" s="38">
        <f>D19+D20</f>
        <v>160</v>
      </c>
      <c r="E18" s="6"/>
    </row>
    <row r="19" spans="1:5" ht="31.5">
      <c r="A19" s="39">
        <v>956</v>
      </c>
      <c r="B19" s="36" t="s">
        <v>110</v>
      </c>
      <c r="C19" s="37" t="s">
        <v>36</v>
      </c>
      <c r="D19" s="40">
        <v>110</v>
      </c>
      <c r="E19" s="6"/>
    </row>
    <row r="20" spans="1:5" ht="15.75">
      <c r="A20" s="39">
        <v>956</v>
      </c>
      <c r="B20" s="36" t="s">
        <v>111</v>
      </c>
      <c r="C20" s="37" t="s">
        <v>37</v>
      </c>
      <c r="D20" s="40">
        <v>50</v>
      </c>
      <c r="E20" s="6"/>
    </row>
    <row r="21" spans="1:5" ht="21.75" customHeight="1">
      <c r="A21" s="33"/>
      <c r="B21" s="35" t="s">
        <v>115</v>
      </c>
      <c r="C21" s="41" t="s">
        <v>41</v>
      </c>
      <c r="D21" s="38">
        <f>D22</f>
        <v>10</v>
      </c>
      <c r="E21" s="6"/>
    </row>
    <row r="22" spans="1:5" ht="47.25">
      <c r="A22" s="39">
        <v>636</v>
      </c>
      <c r="B22" s="36" t="s">
        <v>125</v>
      </c>
      <c r="C22" s="37" t="s">
        <v>51</v>
      </c>
      <c r="D22" s="40">
        <v>10</v>
      </c>
      <c r="E22" s="6"/>
    </row>
    <row r="23" spans="1:5" ht="23.25" customHeight="1">
      <c r="A23" s="39"/>
      <c r="B23" s="35" t="s">
        <v>128</v>
      </c>
      <c r="C23" s="35" t="s">
        <v>54</v>
      </c>
      <c r="D23" s="38">
        <f>D24+D25</f>
        <v>6709.700000000001</v>
      </c>
      <c r="E23" s="6"/>
    </row>
    <row r="24" spans="1:5" ht="32.25" customHeight="1">
      <c r="A24" s="39">
        <v>956</v>
      </c>
      <c r="B24" s="36" t="s">
        <v>136</v>
      </c>
      <c r="C24" s="37" t="s">
        <v>62</v>
      </c>
      <c r="D24" s="40">
        <v>6658.1</v>
      </c>
      <c r="E24" s="6"/>
    </row>
    <row r="25" spans="1:5" ht="34.5" customHeight="1">
      <c r="A25" s="39">
        <v>956</v>
      </c>
      <c r="B25" s="36" t="s">
        <v>148</v>
      </c>
      <c r="C25" s="37" t="s">
        <v>74</v>
      </c>
      <c r="D25" s="40">
        <v>51.6</v>
      </c>
      <c r="E25" s="6"/>
    </row>
    <row r="26" spans="1:4" ht="26.25" customHeight="1">
      <c r="A26" s="33"/>
      <c r="B26" s="33"/>
      <c r="C26" s="35" t="s">
        <v>170</v>
      </c>
      <c r="D26" s="38">
        <f>D6+D23</f>
        <v>9272.7</v>
      </c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2" max="2" width="35.421875" style="0" customWidth="1"/>
    <col min="3" max="3" width="65.28125" style="0" customWidth="1"/>
    <col min="5" max="5" width="13.57421875" style="0" customWidth="1"/>
  </cols>
  <sheetData>
    <row r="1" spans="1:4" ht="15.75">
      <c r="A1" s="27"/>
      <c r="B1" s="27"/>
      <c r="C1" s="27"/>
      <c r="D1" s="28" t="s">
        <v>168</v>
      </c>
    </row>
    <row r="2" spans="1:4" ht="15.75">
      <c r="A2" s="103" t="s">
        <v>179</v>
      </c>
      <c r="B2" s="103"/>
      <c r="C2" s="103"/>
      <c r="D2" s="103"/>
    </row>
    <row r="3" spans="1:4" ht="15.75">
      <c r="A3" s="103" t="s">
        <v>183</v>
      </c>
      <c r="B3" s="103"/>
      <c r="C3" s="103"/>
      <c r="D3" s="103"/>
    </row>
    <row r="4" spans="1:4" ht="15.75">
      <c r="A4" s="27"/>
      <c r="B4" s="27"/>
      <c r="C4" s="27"/>
      <c r="D4" s="28" t="s">
        <v>167</v>
      </c>
    </row>
    <row r="5" spans="1:4" ht="15.75">
      <c r="A5" s="39"/>
      <c r="B5" s="33" t="s">
        <v>164</v>
      </c>
      <c r="C5" s="87" t="s">
        <v>165</v>
      </c>
      <c r="D5" s="34" t="s">
        <v>166</v>
      </c>
    </row>
    <row r="6" spans="1:5" ht="24" customHeight="1">
      <c r="A6" s="39"/>
      <c r="B6" s="35" t="s">
        <v>79</v>
      </c>
      <c r="C6" s="35" t="s">
        <v>5</v>
      </c>
      <c r="D6" s="38">
        <f>D7+D11+D13++D18</f>
        <v>1260</v>
      </c>
      <c r="E6" s="6"/>
    </row>
    <row r="7" spans="1:5" ht="22.5" customHeight="1">
      <c r="A7" s="39"/>
      <c r="B7" s="35" t="s">
        <v>80</v>
      </c>
      <c r="C7" s="35" t="s">
        <v>6</v>
      </c>
      <c r="D7" s="38">
        <f>D8+D9+D10</f>
        <v>97</v>
      </c>
      <c r="E7" s="6"/>
    </row>
    <row r="8" spans="1:5" ht="78.75">
      <c r="A8" s="39"/>
      <c r="B8" s="36" t="s">
        <v>81</v>
      </c>
      <c r="C8" s="37" t="s">
        <v>7</v>
      </c>
      <c r="D8" s="40">
        <v>85</v>
      </c>
      <c r="E8" s="6"/>
    </row>
    <row r="9" spans="1:5" ht="110.25">
      <c r="A9" s="39"/>
      <c r="B9" s="36" t="s">
        <v>82</v>
      </c>
      <c r="C9" s="37" t="s">
        <v>8</v>
      </c>
      <c r="D9" s="40">
        <v>0</v>
      </c>
      <c r="E9" s="6"/>
    </row>
    <row r="10" spans="1:5" ht="47.25">
      <c r="A10" s="39"/>
      <c r="B10" s="36" t="s">
        <v>83</v>
      </c>
      <c r="C10" s="37" t="s">
        <v>9</v>
      </c>
      <c r="D10" s="40">
        <v>12</v>
      </c>
      <c r="E10" s="6"/>
    </row>
    <row r="11" spans="1:5" ht="15.75">
      <c r="A11" s="39"/>
      <c r="B11" s="35" t="s">
        <v>90</v>
      </c>
      <c r="C11" s="41" t="s">
        <v>16</v>
      </c>
      <c r="D11" s="38">
        <f>D12</f>
        <v>20</v>
      </c>
      <c r="E11" s="6"/>
    </row>
    <row r="12" spans="1:5" ht="15.75">
      <c r="A12" s="39"/>
      <c r="B12" s="36" t="s">
        <v>93</v>
      </c>
      <c r="C12" s="37" t="s">
        <v>19</v>
      </c>
      <c r="D12" s="40">
        <v>20</v>
      </c>
      <c r="E12" s="6"/>
    </row>
    <row r="13" spans="1:5" ht="15.75">
      <c r="A13" s="39"/>
      <c r="B13" s="35" t="s">
        <v>94</v>
      </c>
      <c r="C13" s="35" t="s">
        <v>20</v>
      </c>
      <c r="D13" s="38">
        <f>D14+D15</f>
        <v>1143</v>
      </c>
      <c r="E13" s="6"/>
    </row>
    <row r="14" spans="1:5" ht="47.25">
      <c r="A14" s="39"/>
      <c r="B14" s="36" t="s">
        <v>95</v>
      </c>
      <c r="C14" s="37" t="s">
        <v>21</v>
      </c>
      <c r="D14" s="40">
        <v>230</v>
      </c>
      <c r="E14" s="6"/>
    </row>
    <row r="15" spans="1:5" ht="15.75">
      <c r="A15" s="39"/>
      <c r="B15" s="36" t="s">
        <v>98</v>
      </c>
      <c r="C15" s="36" t="s">
        <v>22</v>
      </c>
      <c r="D15" s="40">
        <f>D16+D17</f>
        <v>913</v>
      </c>
      <c r="E15" s="6"/>
    </row>
    <row r="16" spans="1:5" ht="31.5">
      <c r="A16" s="39"/>
      <c r="B16" s="36" t="s">
        <v>96</v>
      </c>
      <c r="C16" s="37" t="s">
        <v>23</v>
      </c>
      <c r="D16" s="40">
        <v>63</v>
      </c>
      <c r="E16" s="6"/>
    </row>
    <row r="17" spans="1:5" ht="31.5">
      <c r="A17" s="39"/>
      <c r="B17" s="36" t="s">
        <v>97</v>
      </c>
      <c r="C17" s="37" t="s">
        <v>24</v>
      </c>
      <c r="D17" s="40">
        <v>850</v>
      </c>
      <c r="E17" s="6"/>
    </row>
    <row r="18" spans="1:5" ht="47.25">
      <c r="A18" s="39"/>
      <c r="B18" s="35" t="s">
        <v>102</v>
      </c>
      <c r="C18" s="41" t="s">
        <v>28</v>
      </c>
      <c r="D18" s="38">
        <f>D19</f>
        <v>0</v>
      </c>
      <c r="E18" s="6"/>
    </row>
    <row r="19" spans="1:5" ht="78.75">
      <c r="A19" s="39"/>
      <c r="B19" s="36" t="s">
        <v>105</v>
      </c>
      <c r="C19" s="37" t="s">
        <v>31</v>
      </c>
      <c r="D19" s="40">
        <v>0</v>
      </c>
      <c r="E19" s="6"/>
    </row>
    <row r="20" spans="1:5" ht="15.75">
      <c r="A20" s="39"/>
      <c r="B20" s="35" t="s">
        <v>128</v>
      </c>
      <c r="C20" s="35" t="s">
        <v>54</v>
      </c>
      <c r="D20" s="38">
        <f>D21+D22</f>
        <v>852.6</v>
      </c>
      <c r="E20" s="6"/>
    </row>
    <row r="21" spans="1:5" ht="31.5">
      <c r="A21" s="39"/>
      <c r="B21" s="36" t="s">
        <v>131</v>
      </c>
      <c r="C21" s="37" t="s">
        <v>57</v>
      </c>
      <c r="D21" s="40">
        <v>801</v>
      </c>
      <c r="E21" s="6"/>
    </row>
    <row r="22" spans="1:5" ht="47.25">
      <c r="A22" s="39"/>
      <c r="B22" s="36" t="s">
        <v>148</v>
      </c>
      <c r="C22" s="37" t="s">
        <v>74</v>
      </c>
      <c r="D22" s="40">
        <v>51.6</v>
      </c>
      <c r="E22" s="6"/>
    </row>
    <row r="23" spans="1:4" ht="15.75">
      <c r="A23" s="33"/>
      <c r="B23" s="33"/>
      <c r="C23" s="35" t="s">
        <v>170</v>
      </c>
      <c r="D23" s="38">
        <f>D6+D20</f>
        <v>2112.6</v>
      </c>
    </row>
    <row r="24" spans="1:4" ht="15.75">
      <c r="A24" s="27"/>
      <c r="B24" s="27"/>
      <c r="C24" s="27"/>
      <c r="D24" s="27"/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9.140625" defaultRowHeight="12.75"/>
  <cols>
    <col min="2" max="2" width="26.7109375" style="0" customWidth="1"/>
    <col min="3" max="3" width="65.57421875" style="0" customWidth="1"/>
    <col min="4" max="4" width="10.7109375" style="0" customWidth="1"/>
    <col min="5" max="5" width="13.57421875" style="0" customWidth="1"/>
  </cols>
  <sheetData>
    <row r="1" spans="1:4" ht="15.75">
      <c r="A1" s="27"/>
      <c r="B1" s="27"/>
      <c r="C1" s="27"/>
      <c r="D1" s="28" t="s">
        <v>168</v>
      </c>
    </row>
    <row r="2" spans="1:4" ht="15.75">
      <c r="A2" s="103" t="s">
        <v>180</v>
      </c>
      <c r="B2" s="103"/>
      <c r="C2" s="103"/>
      <c r="D2" s="103"/>
    </row>
    <row r="3" spans="1:4" ht="15.75">
      <c r="A3" s="103" t="s">
        <v>183</v>
      </c>
      <c r="B3" s="103"/>
      <c r="C3" s="103"/>
      <c r="D3" s="103"/>
    </row>
    <row r="4" spans="1:4" ht="15.75">
      <c r="A4" s="27"/>
      <c r="B4" s="27"/>
      <c r="C4" s="27"/>
      <c r="D4" s="28" t="s">
        <v>167</v>
      </c>
    </row>
    <row r="5" spans="1:4" ht="31.5">
      <c r="A5" s="39"/>
      <c r="B5" s="68" t="s">
        <v>164</v>
      </c>
      <c r="C5" s="69" t="s">
        <v>165</v>
      </c>
      <c r="D5" s="34" t="s">
        <v>166</v>
      </c>
    </row>
    <row r="6" spans="1:5" ht="16.5" customHeight="1">
      <c r="A6" s="5"/>
      <c r="B6" s="7" t="s">
        <v>79</v>
      </c>
      <c r="C6" s="7" t="s">
        <v>5</v>
      </c>
      <c r="D6" s="18">
        <f>D7+D11+D13+D18</f>
        <v>2368.4</v>
      </c>
      <c r="E6" s="6"/>
    </row>
    <row r="7" spans="1:5" ht="18.75" customHeight="1">
      <c r="A7" s="5"/>
      <c r="B7" s="7" t="s">
        <v>80</v>
      </c>
      <c r="C7" s="7" t="s">
        <v>6</v>
      </c>
      <c r="D7" s="18">
        <f>D8+D9+D10</f>
        <v>311.2</v>
      </c>
      <c r="E7" s="6"/>
    </row>
    <row r="8" spans="1:5" ht="108.75" customHeight="1">
      <c r="A8" s="5">
        <v>182</v>
      </c>
      <c r="B8" s="9" t="s">
        <v>81</v>
      </c>
      <c r="C8" s="8" t="s">
        <v>7</v>
      </c>
      <c r="D8" s="62">
        <v>310</v>
      </c>
      <c r="E8" s="6"/>
    </row>
    <row r="9" spans="1:5" ht="154.5" customHeight="1">
      <c r="A9" s="5">
        <v>182</v>
      </c>
      <c r="B9" s="9" t="s">
        <v>82</v>
      </c>
      <c r="C9" s="8" t="s">
        <v>8</v>
      </c>
      <c r="D9" s="62">
        <v>0.3</v>
      </c>
      <c r="E9" s="6"/>
    </row>
    <row r="10" spans="1:5" ht="69.75" customHeight="1">
      <c r="A10" s="5">
        <v>182</v>
      </c>
      <c r="B10" s="9" t="s">
        <v>83</v>
      </c>
      <c r="C10" s="8" t="s">
        <v>9</v>
      </c>
      <c r="D10" s="62">
        <v>0.9</v>
      </c>
      <c r="E10" s="6"/>
    </row>
    <row r="11" spans="1:5" ht="17.25" customHeight="1">
      <c r="A11" s="5"/>
      <c r="B11" s="63" t="s">
        <v>90</v>
      </c>
      <c r="C11" s="64" t="s">
        <v>16</v>
      </c>
      <c r="D11" s="65">
        <f>D12</f>
        <v>467.2</v>
      </c>
      <c r="E11" s="6"/>
    </row>
    <row r="12" spans="1:5" ht="12.75">
      <c r="A12" s="5">
        <v>182</v>
      </c>
      <c r="B12" s="66" t="s">
        <v>93</v>
      </c>
      <c r="C12" s="67" t="s">
        <v>19</v>
      </c>
      <c r="D12" s="62">
        <v>467.2</v>
      </c>
      <c r="E12" s="6"/>
    </row>
    <row r="13" spans="1:5" ht="19.5" customHeight="1">
      <c r="A13" s="5"/>
      <c r="B13" s="63" t="s">
        <v>94</v>
      </c>
      <c r="C13" s="63" t="s">
        <v>20</v>
      </c>
      <c r="D13" s="65">
        <f>D14+D15</f>
        <v>1540</v>
      </c>
      <c r="E13" s="6"/>
    </row>
    <row r="14" spans="1:5" ht="25.5">
      <c r="A14" s="5">
        <v>182</v>
      </c>
      <c r="B14" s="66" t="s">
        <v>95</v>
      </c>
      <c r="C14" s="67" t="s">
        <v>21</v>
      </c>
      <c r="D14" s="62">
        <v>80</v>
      </c>
      <c r="E14" s="6"/>
    </row>
    <row r="15" spans="1:5" ht="12.75">
      <c r="A15" s="5">
        <v>182</v>
      </c>
      <c r="B15" s="66" t="s">
        <v>98</v>
      </c>
      <c r="C15" s="66" t="s">
        <v>22</v>
      </c>
      <c r="D15" s="62">
        <f>D16+D17</f>
        <v>1460</v>
      </c>
      <c r="E15" s="6"/>
    </row>
    <row r="16" spans="1:5" ht="42" customHeight="1">
      <c r="A16" s="5">
        <v>182</v>
      </c>
      <c r="B16" s="66" t="s">
        <v>96</v>
      </c>
      <c r="C16" s="67" t="s">
        <v>23</v>
      </c>
      <c r="D16" s="62">
        <v>200</v>
      </c>
      <c r="E16" s="6"/>
    </row>
    <row r="17" spans="1:5" ht="38.25" customHeight="1">
      <c r="A17" s="5">
        <v>182</v>
      </c>
      <c r="B17" s="66" t="s">
        <v>97</v>
      </c>
      <c r="C17" s="67" t="s">
        <v>24</v>
      </c>
      <c r="D17" s="62">
        <v>1260</v>
      </c>
      <c r="E17" s="6"/>
    </row>
    <row r="18" spans="1:5" ht="21.75" customHeight="1">
      <c r="A18" s="5"/>
      <c r="B18" s="63" t="s">
        <v>115</v>
      </c>
      <c r="C18" s="64" t="s">
        <v>41</v>
      </c>
      <c r="D18" s="65">
        <f>D19</f>
        <v>50</v>
      </c>
      <c r="E18" s="6"/>
    </row>
    <row r="19" spans="1:5" ht="34.5" customHeight="1">
      <c r="A19" s="5">
        <v>636</v>
      </c>
      <c r="B19" s="66" t="s">
        <v>127</v>
      </c>
      <c r="C19" s="67" t="s">
        <v>53</v>
      </c>
      <c r="D19" s="62">
        <v>50</v>
      </c>
      <c r="E19" s="6"/>
    </row>
    <row r="20" spans="1:5" ht="21.75" customHeight="1">
      <c r="A20" s="5"/>
      <c r="B20" s="63" t="s">
        <v>128</v>
      </c>
      <c r="C20" s="63" t="s">
        <v>54</v>
      </c>
      <c r="D20" s="65">
        <f>D21+D22</f>
        <v>51.6</v>
      </c>
      <c r="E20" s="6"/>
    </row>
    <row r="21" spans="1:5" ht="25.5">
      <c r="A21" s="5">
        <v>952</v>
      </c>
      <c r="B21" s="66" t="s">
        <v>131</v>
      </c>
      <c r="C21" s="67" t="s">
        <v>57</v>
      </c>
      <c r="D21" s="62">
        <v>0</v>
      </c>
      <c r="E21" s="6"/>
    </row>
    <row r="22" spans="1:5" ht="33" customHeight="1">
      <c r="A22" s="5">
        <v>952</v>
      </c>
      <c r="B22" s="66" t="s">
        <v>148</v>
      </c>
      <c r="C22" s="67" t="s">
        <v>74</v>
      </c>
      <c r="D22" s="62">
        <v>51.6</v>
      </c>
      <c r="E22" s="6"/>
    </row>
    <row r="23" spans="1:4" ht="15.75">
      <c r="A23" s="33"/>
      <c r="B23" s="33"/>
      <c r="C23" s="35" t="s">
        <v>170</v>
      </c>
      <c r="D23" s="38">
        <f>D6+D20</f>
        <v>2420</v>
      </c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9.140625" defaultRowHeight="12.75"/>
  <cols>
    <col min="2" max="2" width="26.7109375" style="0" customWidth="1"/>
    <col min="3" max="3" width="51.8515625" style="0" customWidth="1"/>
    <col min="4" max="4" width="13.8515625" style="0" customWidth="1"/>
    <col min="5" max="5" width="13.57421875" style="0" customWidth="1"/>
  </cols>
  <sheetData>
    <row r="1" spans="1:4" ht="15">
      <c r="A1" s="12"/>
      <c r="B1" s="12"/>
      <c r="C1" s="12"/>
      <c r="D1" s="13" t="s">
        <v>168</v>
      </c>
    </row>
    <row r="2" spans="1:4" ht="15">
      <c r="A2" s="96" t="s">
        <v>169</v>
      </c>
      <c r="B2" s="96"/>
      <c r="C2" s="96"/>
      <c r="D2" s="96"/>
    </row>
    <row r="3" spans="1:4" ht="15">
      <c r="A3" s="96" t="s">
        <v>183</v>
      </c>
      <c r="B3" s="96"/>
      <c r="C3" s="96"/>
      <c r="D3" s="96"/>
    </row>
    <row r="4" spans="1:4" ht="15">
      <c r="A4" s="12"/>
      <c r="B4" s="12"/>
      <c r="C4" s="12"/>
      <c r="D4" s="13" t="s">
        <v>167</v>
      </c>
    </row>
    <row r="5" spans="1:4" ht="38.25" customHeight="1">
      <c r="A5" s="14"/>
      <c r="B5" s="86" t="s">
        <v>164</v>
      </c>
      <c r="C5" s="86" t="s">
        <v>165</v>
      </c>
      <c r="D5" s="16" t="s">
        <v>166</v>
      </c>
    </row>
    <row r="6" spans="1:5" ht="23.25" customHeight="1">
      <c r="A6" s="14"/>
      <c r="B6" s="7" t="s">
        <v>79</v>
      </c>
      <c r="C6" s="7" t="s">
        <v>5</v>
      </c>
      <c r="D6" s="18">
        <f>D7+D11+D13</f>
        <v>7190</v>
      </c>
      <c r="E6" s="6"/>
    </row>
    <row r="7" spans="1:5" ht="15">
      <c r="A7" s="14"/>
      <c r="B7" s="7" t="s">
        <v>80</v>
      </c>
      <c r="C7" s="7" t="s">
        <v>6</v>
      </c>
      <c r="D7" s="18">
        <f>D8+D9+D10</f>
        <v>1700</v>
      </c>
      <c r="E7" s="6"/>
    </row>
    <row r="8" spans="1:5" ht="90">
      <c r="A8" s="14">
        <v>182</v>
      </c>
      <c r="B8" s="9" t="s">
        <v>81</v>
      </c>
      <c r="C8" s="8" t="s">
        <v>7</v>
      </c>
      <c r="D8" s="19">
        <v>1630</v>
      </c>
      <c r="E8" s="6"/>
    </row>
    <row r="9" spans="1:5" ht="135">
      <c r="A9" s="14">
        <v>182</v>
      </c>
      <c r="B9" s="9" t="s">
        <v>82</v>
      </c>
      <c r="C9" s="8" t="s">
        <v>8</v>
      </c>
      <c r="D9" s="19">
        <v>45</v>
      </c>
      <c r="E9" s="6"/>
    </row>
    <row r="10" spans="1:5" ht="60">
      <c r="A10" s="14">
        <v>182</v>
      </c>
      <c r="B10" s="9" t="s">
        <v>83</v>
      </c>
      <c r="C10" s="8" t="s">
        <v>9</v>
      </c>
      <c r="D10" s="19">
        <v>25</v>
      </c>
      <c r="E10" s="6"/>
    </row>
    <row r="11" spans="1:5" ht="15">
      <c r="A11" s="14"/>
      <c r="B11" s="7" t="s">
        <v>90</v>
      </c>
      <c r="C11" s="11" t="s">
        <v>16</v>
      </c>
      <c r="D11" s="18">
        <f>D12</f>
        <v>1200</v>
      </c>
      <c r="E11" s="6"/>
    </row>
    <row r="12" spans="1:5" ht="15">
      <c r="A12" s="14">
        <v>182</v>
      </c>
      <c r="B12" s="9" t="s">
        <v>93</v>
      </c>
      <c r="C12" s="8" t="s">
        <v>19</v>
      </c>
      <c r="D12" s="19">
        <v>1200</v>
      </c>
      <c r="E12" s="6"/>
    </row>
    <row r="13" spans="1:5" ht="15">
      <c r="A13" s="14"/>
      <c r="B13" s="7" t="s">
        <v>94</v>
      </c>
      <c r="C13" s="7" t="s">
        <v>20</v>
      </c>
      <c r="D13" s="18">
        <f>D14+D15</f>
        <v>4290</v>
      </c>
      <c r="E13" s="6"/>
    </row>
    <row r="14" spans="1:5" ht="45">
      <c r="A14" s="14">
        <v>182</v>
      </c>
      <c r="B14" s="9" t="s">
        <v>95</v>
      </c>
      <c r="C14" s="8" t="s">
        <v>21</v>
      </c>
      <c r="D14" s="19">
        <v>500</v>
      </c>
      <c r="E14" s="6"/>
    </row>
    <row r="15" spans="1:5" ht="15">
      <c r="A15" s="20"/>
      <c r="B15" s="17" t="s">
        <v>98</v>
      </c>
      <c r="C15" s="17" t="s">
        <v>22</v>
      </c>
      <c r="D15" s="21">
        <f>D16+D17</f>
        <v>3790</v>
      </c>
      <c r="E15" s="6"/>
    </row>
    <row r="16" spans="1:5" ht="45">
      <c r="A16" s="14">
        <v>182</v>
      </c>
      <c r="B16" s="9" t="s">
        <v>96</v>
      </c>
      <c r="C16" s="8" t="s">
        <v>23</v>
      </c>
      <c r="D16" s="19">
        <v>1340</v>
      </c>
      <c r="E16" s="6"/>
    </row>
    <row r="17" spans="1:5" ht="45">
      <c r="A17" s="14">
        <v>182</v>
      </c>
      <c r="B17" s="9" t="s">
        <v>97</v>
      </c>
      <c r="C17" s="8" t="s">
        <v>24</v>
      </c>
      <c r="D17" s="19">
        <v>2450</v>
      </c>
      <c r="E17" s="6"/>
    </row>
    <row r="18" spans="1:5" ht="15">
      <c r="A18" s="14"/>
      <c r="B18" s="7" t="s">
        <v>128</v>
      </c>
      <c r="C18" s="7" t="s">
        <v>54</v>
      </c>
      <c r="D18" s="18">
        <f>D19+D20</f>
        <v>3560.4</v>
      </c>
      <c r="E18" s="6"/>
    </row>
    <row r="19" spans="1:5" ht="60">
      <c r="A19" s="14">
        <v>992</v>
      </c>
      <c r="B19" s="9" t="s">
        <v>140</v>
      </c>
      <c r="C19" s="8" t="s">
        <v>66</v>
      </c>
      <c r="D19" s="19">
        <v>3430</v>
      </c>
      <c r="E19" s="6"/>
    </row>
    <row r="20" spans="1:5" ht="45">
      <c r="A20" s="14">
        <v>992</v>
      </c>
      <c r="B20" s="9" t="s">
        <v>148</v>
      </c>
      <c r="C20" s="8" t="s">
        <v>74</v>
      </c>
      <c r="D20" s="19">
        <v>130.4</v>
      </c>
      <c r="E20" s="6"/>
    </row>
    <row r="21" spans="1:4" ht="14.25">
      <c r="A21" s="15"/>
      <c r="B21" s="15"/>
      <c r="C21" s="7" t="s">
        <v>170</v>
      </c>
      <c r="D21" s="18">
        <f>D6+D18</f>
        <v>10750.4</v>
      </c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3" ySplit="5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2" sqref="B22"/>
    </sheetView>
  </sheetViews>
  <sheetFormatPr defaultColWidth="9.140625" defaultRowHeight="12.75"/>
  <cols>
    <col min="1" max="1" width="6.421875" style="0" customWidth="1"/>
    <col min="2" max="2" width="25.00390625" style="0" bestFit="1" customWidth="1"/>
    <col min="3" max="3" width="44.140625" style="0" customWidth="1"/>
    <col min="4" max="4" width="16.7109375" style="0" customWidth="1"/>
    <col min="5" max="5" width="13.57421875" style="0" customWidth="1"/>
  </cols>
  <sheetData>
    <row r="1" spans="1:5" ht="15">
      <c r="A1" s="12"/>
      <c r="B1" s="12"/>
      <c r="C1" s="12"/>
      <c r="D1" s="13" t="s">
        <v>168</v>
      </c>
      <c r="E1" s="25"/>
    </row>
    <row r="2" spans="1:5" ht="15">
      <c r="A2" s="96" t="s">
        <v>171</v>
      </c>
      <c r="B2" s="96"/>
      <c r="C2" s="96"/>
      <c r="D2" s="96"/>
      <c r="E2" s="26"/>
    </row>
    <row r="3" spans="1:5" ht="15">
      <c r="A3" s="96" t="s">
        <v>183</v>
      </c>
      <c r="B3" s="96"/>
      <c r="C3" s="96"/>
      <c r="D3" s="96"/>
      <c r="E3" s="26"/>
    </row>
    <row r="4" spans="1:5" ht="15">
      <c r="A4" s="12"/>
      <c r="B4" s="12"/>
      <c r="C4" s="12"/>
      <c r="D4" s="13" t="s">
        <v>167</v>
      </c>
      <c r="E4" s="24"/>
    </row>
    <row r="5" spans="1:4" ht="28.5">
      <c r="A5" s="5"/>
      <c r="B5" s="86" t="s">
        <v>164</v>
      </c>
      <c r="C5" s="86" t="s">
        <v>165</v>
      </c>
      <c r="D5" s="16" t="s">
        <v>166</v>
      </c>
    </row>
    <row r="6" spans="1:5" ht="14.25">
      <c r="A6" s="5"/>
      <c r="B6" s="7" t="s">
        <v>79</v>
      </c>
      <c r="C6" s="7" t="s">
        <v>5</v>
      </c>
      <c r="D6" s="18">
        <f>D7+D11+D13</f>
        <v>2160</v>
      </c>
      <c r="E6" s="6"/>
    </row>
    <row r="7" spans="1:5" ht="14.25">
      <c r="A7" s="5"/>
      <c r="B7" s="7" t="s">
        <v>80</v>
      </c>
      <c r="C7" s="7" t="s">
        <v>6</v>
      </c>
      <c r="D7" s="18">
        <f>D8+D9+D10</f>
        <v>125</v>
      </c>
      <c r="E7" s="6"/>
    </row>
    <row r="8" spans="1:5" ht="105">
      <c r="A8" s="14">
        <v>182</v>
      </c>
      <c r="B8" s="9" t="s">
        <v>81</v>
      </c>
      <c r="C8" s="8" t="s">
        <v>7</v>
      </c>
      <c r="D8" s="22">
        <v>120</v>
      </c>
      <c r="E8" s="6"/>
    </row>
    <row r="9" spans="1:5" ht="150">
      <c r="A9" s="14">
        <v>182</v>
      </c>
      <c r="B9" s="9" t="s">
        <v>82</v>
      </c>
      <c r="C9" s="8" t="s">
        <v>8</v>
      </c>
      <c r="D9" s="22">
        <v>0</v>
      </c>
      <c r="E9" s="6"/>
    </row>
    <row r="10" spans="1:5" ht="60">
      <c r="A10" s="14">
        <v>182</v>
      </c>
      <c r="B10" s="9" t="s">
        <v>83</v>
      </c>
      <c r="C10" s="8" t="s">
        <v>9</v>
      </c>
      <c r="D10" s="22">
        <v>5</v>
      </c>
      <c r="E10" s="6"/>
    </row>
    <row r="11" spans="1:5" ht="12.75">
      <c r="A11" s="5"/>
      <c r="B11" s="1" t="s">
        <v>90</v>
      </c>
      <c r="C11" s="10" t="s">
        <v>16</v>
      </c>
      <c r="D11" s="23">
        <f>D12</f>
        <v>350</v>
      </c>
      <c r="E11" s="6"/>
    </row>
    <row r="12" spans="1:5" ht="15">
      <c r="A12" s="14">
        <v>182</v>
      </c>
      <c r="B12" s="3" t="s">
        <v>93</v>
      </c>
      <c r="C12" s="2" t="s">
        <v>19</v>
      </c>
      <c r="D12" s="22">
        <v>350</v>
      </c>
      <c r="E12" s="6"/>
    </row>
    <row r="13" spans="1:5" ht="15">
      <c r="A13" s="14"/>
      <c r="B13" s="1" t="s">
        <v>94</v>
      </c>
      <c r="C13" s="1" t="s">
        <v>20</v>
      </c>
      <c r="D13" s="23">
        <f>D14+D15</f>
        <v>1685</v>
      </c>
      <c r="E13" s="6"/>
    </row>
    <row r="14" spans="1:5" ht="51">
      <c r="A14" s="14">
        <v>182</v>
      </c>
      <c r="B14" s="3" t="s">
        <v>95</v>
      </c>
      <c r="C14" s="2" t="s">
        <v>21</v>
      </c>
      <c r="D14" s="22">
        <v>60</v>
      </c>
      <c r="E14" s="6"/>
    </row>
    <row r="15" spans="1:5" ht="15">
      <c r="A15" s="20"/>
      <c r="B15" s="3" t="s">
        <v>98</v>
      </c>
      <c r="C15" s="4" t="s">
        <v>22</v>
      </c>
      <c r="D15" s="22">
        <f>D16+D17</f>
        <v>1625</v>
      </c>
      <c r="E15" s="6"/>
    </row>
    <row r="16" spans="1:5" ht="38.25">
      <c r="A16" s="14">
        <v>182</v>
      </c>
      <c r="B16" s="3" t="s">
        <v>96</v>
      </c>
      <c r="C16" s="2" t="s">
        <v>23</v>
      </c>
      <c r="D16" s="22">
        <v>25</v>
      </c>
      <c r="E16" s="6"/>
    </row>
    <row r="17" spans="1:5" ht="38.25">
      <c r="A17" s="14">
        <v>182</v>
      </c>
      <c r="B17" s="3" t="s">
        <v>97</v>
      </c>
      <c r="C17" s="2" t="s">
        <v>24</v>
      </c>
      <c r="D17" s="22">
        <v>1600</v>
      </c>
      <c r="E17" s="6"/>
    </row>
    <row r="18" spans="1:5" ht="12.75">
      <c r="A18" s="5"/>
      <c r="B18" s="1" t="s">
        <v>128</v>
      </c>
      <c r="C18" s="1" t="s">
        <v>54</v>
      </c>
      <c r="D18" s="23">
        <f>D19+D20</f>
        <v>258.6</v>
      </c>
      <c r="E18" s="6"/>
    </row>
    <row r="19" spans="1:5" ht="25.5">
      <c r="A19" s="5">
        <v>960</v>
      </c>
      <c r="B19" s="3" t="s">
        <v>131</v>
      </c>
      <c r="C19" s="2" t="s">
        <v>57</v>
      </c>
      <c r="D19" s="22">
        <v>207</v>
      </c>
      <c r="E19" s="6"/>
    </row>
    <row r="20" spans="1:5" ht="51">
      <c r="A20" s="5">
        <v>960</v>
      </c>
      <c r="B20" s="3" t="s">
        <v>148</v>
      </c>
      <c r="C20" s="2" t="s">
        <v>74</v>
      </c>
      <c r="D20" s="22">
        <v>51.6</v>
      </c>
      <c r="E20" s="6"/>
    </row>
    <row r="21" spans="1:4" ht="14.25">
      <c r="A21" s="15"/>
      <c r="B21" s="15"/>
      <c r="C21" s="7" t="s">
        <v>170</v>
      </c>
      <c r="D21" s="18">
        <f>D6+D18</f>
        <v>2418.6</v>
      </c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0" sqref="F10"/>
    </sheetView>
  </sheetViews>
  <sheetFormatPr defaultColWidth="9.140625" defaultRowHeight="12.75"/>
  <cols>
    <col min="2" max="2" width="26.7109375" style="0" customWidth="1"/>
    <col min="3" max="3" width="53.28125" style="0" customWidth="1"/>
    <col min="4" max="4" width="13.00390625" style="0" customWidth="1"/>
    <col min="5" max="5" width="13.57421875" style="0" customWidth="1"/>
  </cols>
  <sheetData>
    <row r="1" spans="1:4" ht="15">
      <c r="A1" s="12"/>
      <c r="B1" s="12"/>
      <c r="C1" s="12"/>
      <c r="D1" s="13" t="s">
        <v>168</v>
      </c>
    </row>
    <row r="2" spans="1:4" ht="15">
      <c r="A2" s="96" t="s">
        <v>172</v>
      </c>
      <c r="B2" s="96"/>
      <c r="C2" s="96"/>
      <c r="D2" s="96"/>
    </row>
    <row r="3" spans="1:4" ht="15">
      <c r="A3" s="96" t="s">
        <v>183</v>
      </c>
      <c r="B3" s="96"/>
      <c r="C3" s="96"/>
      <c r="D3" s="96"/>
    </row>
    <row r="4" spans="1:4" ht="15">
      <c r="A4" s="12"/>
      <c r="B4" s="12"/>
      <c r="C4" s="12"/>
      <c r="D4" s="13" t="s">
        <v>167</v>
      </c>
    </row>
    <row r="5" spans="1:4" ht="31.5">
      <c r="A5" s="39"/>
      <c r="B5" s="68" t="s">
        <v>164</v>
      </c>
      <c r="C5" s="68" t="s">
        <v>165</v>
      </c>
      <c r="D5" s="34" t="s">
        <v>166</v>
      </c>
    </row>
    <row r="6" spans="1:5" ht="15.75">
      <c r="A6" s="39"/>
      <c r="B6" s="35" t="s">
        <v>79</v>
      </c>
      <c r="C6" s="35" t="s">
        <v>5</v>
      </c>
      <c r="D6" s="81">
        <f>D7+D11+D13</f>
        <v>1254.8</v>
      </c>
      <c r="E6" s="6"/>
    </row>
    <row r="7" spans="1:5" ht="15.75">
      <c r="A7" s="39"/>
      <c r="B7" s="35" t="s">
        <v>80</v>
      </c>
      <c r="C7" s="35" t="s">
        <v>6</v>
      </c>
      <c r="D7" s="81">
        <f>D8+D9+D10</f>
        <v>88.8</v>
      </c>
      <c r="E7" s="6"/>
    </row>
    <row r="8" spans="1:5" ht="94.5">
      <c r="A8" s="39">
        <v>182</v>
      </c>
      <c r="B8" s="36" t="s">
        <v>81</v>
      </c>
      <c r="C8" s="37" t="s">
        <v>7</v>
      </c>
      <c r="D8" s="82">
        <v>88.8</v>
      </c>
      <c r="E8" s="6"/>
    </row>
    <row r="9" spans="1:5" ht="141.75">
      <c r="A9" s="39">
        <v>182</v>
      </c>
      <c r="B9" s="36" t="s">
        <v>82</v>
      </c>
      <c r="C9" s="37" t="s">
        <v>8</v>
      </c>
      <c r="D9" s="82"/>
      <c r="E9" s="6"/>
    </row>
    <row r="10" spans="1:5" ht="63">
      <c r="A10" s="39">
        <v>182</v>
      </c>
      <c r="B10" s="36" t="s">
        <v>83</v>
      </c>
      <c r="C10" s="37" t="s">
        <v>9</v>
      </c>
      <c r="D10" s="82"/>
      <c r="E10" s="6"/>
    </row>
    <row r="11" spans="1:5" ht="15.75">
      <c r="A11" s="39"/>
      <c r="B11" s="35" t="s">
        <v>90</v>
      </c>
      <c r="C11" s="41" t="s">
        <v>16</v>
      </c>
      <c r="D11" s="81">
        <f>D12</f>
        <v>50</v>
      </c>
      <c r="E11" s="6"/>
    </row>
    <row r="12" spans="1:5" ht="15.75">
      <c r="A12" s="39">
        <v>182</v>
      </c>
      <c r="B12" s="36" t="s">
        <v>93</v>
      </c>
      <c r="C12" s="37" t="s">
        <v>19</v>
      </c>
      <c r="D12" s="82">
        <v>50</v>
      </c>
      <c r="E12" s="6"/>
    </row>
    <row r="13" spans="1:5" ht="15.75">
      <c r="A13" s="39"/>
      <c r="B13" s="35" t="s">
        <v>94</v>
      </c>
      <c r="C13" s="35" t="s">
        <v>20</v>
      </c>
      <c r="D13" s="81">
        <f>D14+D15</f>
        <v>1116</v>
      </c>
      <c r="E13" s="6"/>
    </row>
    <row r="14" spans="1:5" ht="63">
      <c r="A14" s="39">
        <v>182</v>
      </c>
      <c r="B14" s="36" t="s">
        <v>95</v>
      </c>
      <c r="C14" s="37" t="s">
        <v>21</v>
      </c>
      <c r="D14" s="82">
        <v>72</v>
      </c>
      <c r="E14" s="6"/>
    </row>
    <row r="15" spans="1:5" ht="15.75">
      <c r="A15" s="39">
        <v>182</v>
      </c>
      <c r="B15" s="36" t="s">
        <v>98</v>
      </c>
      <c r="C15" s="36" t="s">
        <v>22</v>
      </c>
      <c r="D15" s="82">
        <f>D16+D17</f>
        <v>1044</v>
      </c>
      <c r="E15" s="6"/>
    </row>
    <row r="16" spans="1:5" ht="47.25">
      <c r="A16" s="39">
        <v>182</v>
      </c>
      <c r="B16" s="36" t="s">
        <v>96</v>
      </c>
      <c r="C16" s="37" t="s">
        <v>23</v>
      </c>
      <c r="D16" s="82">
        <v>0</v>
      </c>
      <c r="E16" s="6"/>
    </row>
    <row r="17" spans="1:5" ht="47.25">
      <c r="A17" s="39"/>
      <c r="B17" s="36" t="s">
        <v>97</v>
      </c>
      <c r="C17" s="37" t="s">
        <v>24</v>
      </c>
      <c r="D17" s="82">
        <v>1044</v>
      </c>
      <c r="E17" s="6"/>
    </row>
    <row r="18" spans="1:5" ht="15.75">
      <c r="A18" s="39"/>
      <c r="B18" s="35" t="s">
        <v>128</v>
      </c>
      <c r="C18" s="35" t="s">
        <v>54</v>
      </c>
      <c r="D18" s="81">
        <f>D19+D20</f>
        <v>975.9</v>
      </c>
      <c r="E18" s="6"/>
    </row>
    <row r="19" spans="1:5" ht="31.5">
      <c r="A19" s="39">
        <v>954</v>
      </c>
      <c r="B19" s="36" t="s">
        <v>131</v>
      </c>
      <c r="C19" s="37" t="s">
        <v>57</v>
      </c>
      <c r="D19" s="82">
        <v>924.3</v>
      </c>
      <c r="E19" s="6"/>
    </row>
    <row r="20" spans="1:5" ht="63">
      <c r="A20" s="39">
        <v>954</v>
      </c>
      <c r="B20" s="36" t="s">
        <v>148</v>
      </c>
      <c r="C20" s="37" t="s">
        <v>74</v>
      </c>
      <c r="D20" s="82">
        <v>51.6</v>
      </c>
      <c r="E20" s="6"/>
    </row>
    <row r="21" spans="1:4" ht="15.75">
      <c r="A21" s="33"/>
      <c r="B21" s="33"/>
      <c r="C21" s="35" t="s">
        <v>170</v>
      </c>
      <c r="D21" s="81">
        <f>D6+D18</f>
        <v>2230.7</v>
      </c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9" sqref="G9"/>
    </sheetView>
  </sheetViews>
  <sheetFormatPr defaultColWidth="9.140625" defaultRowHeight="12.75"/>
  <cols>
    <col min="2" max="2" width="25.57421875" style="0" customWidth="1"/>
    <col min="3" max="3" width="60.00390625" style="0" customWidth="1"/>
    <col min="5" max="5" width="13.57421875" style="0" customWidth="1"/>
  </cols>
  <sheetData>
    <row r="1" spans="1:4" ht="15">
      <c r="A1" s="12"/>
      <c r="B1" s="12"/>
      <c r="C1" s="12"/>
      <c r="D1" s="13" t="s">
        <v>168</v>
      </c>
    </row>
    <row r="2" spans="1:4" ht="15">
      <c r="A2" s="96" t="s">
        <v>173</v>
      </c>
      <c r="B2" s="96"/>
      <c r="C2" s="96"/>
      <c r="D2" s="96"/>
    </row>
    <row r="3" spans="1:4" ht="15">
      <c r="A3" s="96" t="s">
        <v>183</v>
      </c>
      <c r="B3" s="96"/>
      <c r="C3" s="96"/>
      <c r="D3" s="96"/>
    </row>
    <row r="4" spans="1:4" ht="15">
      <c r="A4" s="12"/>
      <c r="B4" s="12"/>
      <c r="C4" s="12"/>
      <c r="D4" s="13" t="s">
        <v>167</v>
      </c>
    </row>
    <row r="5" spans="1:4" ht="31.5">
      <c r="A5" s="39"/>
      <c r="B5" s="68" t="s">
        <v>164</v>
      </c>
      <c r="C5" s="68" t="s">
        <v>165</v>
      </c>
      <c r="D5" s="34" t="s">
        <v>166</v>
      </c>
    </row>
    <row r="6" spans="1:5" ht="15.75">
      <c r="A6" s="39"/>
      <c r="B6" s="35" t="s">
        <v>79</v>
      </c>
      <c r="C6" s="35" t="s">
        <v>5</v>
      </c>
      <c r="D6" s="81">
        <f>D7+D11+D13</f>
        <v>1287</v>
      </c>
      <c r="E6" s="6"/>
    </row>
    <row r="7" spans="1:5" ht="15.75">
      <c r="A7" s="39"/>
      <c r="B7" s="35" t="s">
        <v>80</v>
      </c>
      <c r="C7" s="35" t="s">
        <v>6</v>
      </c>
      <c r="D7" s="81">
        <f>D8+D9+D10</f>
        <v>250</v>
      </c>
      <c r="E7" s="6"/>
    </row>
    <row r="8" spans="1:5" ht="78.75">
      <c r="A8" s="39">
        <v>182</v>
      </c>
      <c r="B8" s="36" t="s">
        <v>81</v>
      </c>
      <c r="C8" s="37" t="s">
        <v>7</v>
      </c>
      <c r="D8" s="82">
        <v>250</v>
      </c>
      <c r="E8" s="6"/>
    </row>
    <row r="9" spans="1:5" ht="126">
      <c r="A9" s="39">
        <v>182</v>
      </c>
      <c r="B9" s="36" t="s">
        <v>82</v>
      </c>
      <c r="C9" s="37" t="s">
        <v>8</v>
      </c>
      <c r="D9" s="82"/>
      <c r="E9" s="6"/>
    </row>
    <row r="10" spans="1:5" ht="47.25">
      <c r="A10" s="39">
        <v>182</v>
      </c>
      <c r="B10" s="36" t="s">
        <v>83</v>
      </c>
      <c r="C10" s="37" t="s">
        <v>9</v>
      </c>
      <c r="D10" s="82"/>
      <c r="E10" s="6"/>
    </row>
    <row r="11" spans="1:5" ht="15.75">
      <c r="A11" s="39"/>
      <c r="B11" s="35" t="s">
        <v>90</v>
      </c>
      <c r="C11" s="41" t="s">
        <v>16</v>
      </c>
      <c r="D11" s="81">
        <f>D12</f>
        <v>350</v>
      </c>
      <c r="E11" s="6"/>
    </row>
    <row r="12" spans="1:5" ht="15.75">
      <c r="A12" s="39">
        <v>182</v>
      </c>
      <c r="B12" s="36" t="s">
        <v>93</v>
      </c>
      <c r="C12" s="37" t="s">
        <v>19</v>
      </c>
      <c r="D12" s="82">
        <v>350</v>
      </c>
      <c r="E12" s="6"/>
    </row>
    <row r="13" spans="1:5" ht="15.75">
      <c r="A13" s="39"/>
      <c r="B13" s="35" t="s">
        <v>94</v>
      </c>
      <c r="C13" s="35" t="s">
        <v>20</v>
      </c>
      <c r="D13" s="81">
        <f>D14+D15</f>
        <v>687</v>
      </c>
      <c r="E13" s="6"/>
    </row>
    <row r="14" spans="1:5" ht="47.25">
      <c r="A14" s="39">
        <v>182</v>
      </c>
      <c r="B14" s="36" t="s">
        <v>95</v>
      </c>
      <c r="C14" s="37" t="s">
        <v>21</v>
      </c>
      <c r="D14" s="82">
        <v>17</v>
      </c>
      <c r="E14" s="6"/>
    </row>
    <row r="15" spans="1:5" ht="15.75">
      <c r="A15" s="39">
        <v>182</v>
      </c>
      <c r="B15" s="36" t="s">
        <v>98</v>
      </c>
      <c r="C15" s="36" t="s">
        <v>22</v>
      </c>
      <c r="D15" s="82">
        <f>D16+D17</f>
        <v>670</v>
      </c>
      <c r="E15" s="6"/>
    </row>
    <row r="16" spans="1:5" ht="31.5">
      <c r="A16" s="39">
        <v>182</v>
      </c>
      <c r="B16" s="36" t="s">
        <v>96</v>
      </c>
      <c r="C16" s="37" t="s">
        <v>23</v>
      </c>
      <c r="D16" s="82">
        <v>120</v>
      </c>
      <c r="E16" s="6"/>
    </row>
    <row r="17" spans="1:5" ht="47.25">
      <c r="A17" s="39">
        <v>182</v>
      </c>
      <c r="B17" s="36" t="s">
        <v>97</v>
      </c>
      <c r="C17" s="37" t="s">
        <v>24</v>
      </c>
      <c r="D17" s="82">
        <v>550</v>
      </c>
      <c r="E17" s="6"/>
    </row>
    <row r="18" spans="1:5" ht="15.75">
      <c r="A18" s="39"/>
      <c r="B18" s="35" t="s">
        <v>128</v>
      </c>
      <c r="C18" s="35" t="s">
        <v>54</v>
      </c>
      <c r="D18" s="81">
        <f>D19+D20</f>
        <v>714.6</v>
      </c>
      <c r="E18" s="6"/>
    </row>
    <row r="19" spans="1:5" ht="31.5">
      <c r="A19" s="39">
        <v>955</v>
      </c>
      <c r="B19" s="36" t="s">
        <v>131</v>
      </c>
      <c r="C19" s="37" t="s">
        <v>57</v>
      </c>
      <c r="D19" s="82">
        <v>663</v>
      </c>
      <c r="E19" s="6"/>
    </row>
    <row r="20" spans="1:5" ht="47.25">
      <c r="A20" s="39">
        <v>955</v>
      </c>
      <c r="B20" s="36" t="s">
        <v>148</v>
      </c>
      <c r="C20" s="37" t="s">
        <v>74</v>
      </c>
      <c r="D20" s="82">
        <v>51.6</v>
      </c>
      <c r="E20" s="6"/>
    </row>
    <row r="21" spans="1:4" ht="15.75">
      <c r="A21" s="33"/>
      <c r="B21" s="33"/>
      <c r="C21" s="35" t="s">
        <v>170</v>
      </c>
      <c r="D21" s="81">
        <f>D6+D18</f>
        <v>2001.6</v>
      </c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pane xSplit="3" ySplit="5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2" sqref="A22:D23"/>
    </sheetView>
  </sheetViews>
  <sheetFormatPr defaultColWidth="9.140625" defaultRowHeight="12.75"/>
  <cols>
    <col min="2" max="2" width="31.28125" style="0" customWidth="1"/>
    <col min="3" max="3" width="99.00390625" style="0" customWidth="1"/>
    <col min="4" max="4" width="21.28125" style="0" customWidth="1"/>
    <col min="5" max="5" width="13.57421875" style="0" customWidth="1"/>
  </cols>
  <sheetData>
    <row r="1" spans="1:4" ht="18.75">
      <c r="A1" s="29"/>
      <c r="B1" s="29"/>
      <c r="C1" s="29"/>
      <c r="D1" s="30" t="s">
        <v>168</v>
      </c>
    </row>
    <row r="2" spans="1:4" ht="18.75">
      <c r="A2" s="97" t="s">
        <v>174</v>
      </c>
      <c r="B2" s="97"/>
      <c r="C2" s="97"/>
      <c r="D2" s="97"/>
    </row>
    <row r="3" spans="1:4" ht="18.75">
      <c r="A3" s="97" t="s">
        <v>183</v>
      </c>
      <c r="B3" s="97"/>
      <c r="C3" s="97"/>
      <c r="D3" s="97"/>
    </row>
    <row r="4" spans="1:4" ht="18.75">
      <c r="A4" s="29"/>
      <c r="B4" s="29"/>
      <c r="C4" s="29"/>
      <c r="D4" s="30" t="s">
        <v>167</v>
      </c>
    </row>
    <row r="5" spans="1:4" ht="45" customHeight="1">
      <c r="A5" s="83"/>
      <c r="B5" s="45" t="s">
        <v>164</v>
      </c>
      <c r="C5" s="45" t="s">
        <v>165</v>
      </c>
      <c r="D5" s="47" t="s">
        <v>166</v>
      </c>
    </row>
    <row r="6" spans="1:5" ht="31.5" customHeight="1">
      <c r="A6" s="83"/>
      <c r="B6" s="48" t="s">
        <v>79</v>
      </c>
      <c r="C6" s="48" t="s">
        <v>5</v>
      </c>
      <c r="D6" s="84">
        <f>D7+D11+D13+D18+D20+D22</f>
        <v>2870</v>
      </c>
      <c r="E6" s="6"/>
    </row>
    <row r="7" spans="1:5" ht="41.25" customHeight="1">
      <c r="A7" s="83"/>
      <c r="B7" s="48" t="s">
        <v>80</v>
      </c>
      <c r="C7" s="48" t="s">
        <v>6</v>
      </c>
      <c r="D7" s="84">
        <f>D8+D9+D10</f>
        <v>308</v>
      </c>
      <c r="E7" s="6"/>
    </row>
    <row r="8" spans="1:5" ht="72.75" customHeight="1">
      <c r="A8" s="83">
        <v>182</v>
      </c>
      <c r="B8" s="42" t="s">
        <v>81</v>
      </c>
      <c r="C8" s="49" t="s">
        <v>7</v>
      </c>
      <c r="D8" s="85">
        <v>300</v>
      </c>
      <c r="E8" s="6"/>
    </row>
    <row r="9" spans="1:5" ht="93" customHeight="1">
      <c r="A9" s="83">
        <v>182</v>
      </c>
      <c r="B9" s="42" t="s">
        <v>82</v>
      </c>
      <c r="C9" s="49" t="s">
        <v>8</v>
      </c>
      <c r="D9" s="85">
        <v>4</v>
      </c>
      <c r="E9" s="6"/>
    </row>
    <row r="10" spans="1:5" ht="42" customHeight="1">
      <c r="A10" s="83">
        <v>182</v>
      </c>
      <c r="B10" s="42" t="s">
        <v>83</v>
      </c>
      <c r="C10" s="49" t="s">
        <v>9</v>
      </c>
      <c r="D10" s="85">
        <v>4</v>
      </c>
      <c r="E10" s="6"/>
    </row>
    <row r="11" spans="1:5" ht="28.5" customHeight="1">
      <c r="A11" s="83"/>
      <c r="B11" s="48" t="s">
        <v>90</v>
      </c>
      <c r="C11" s="50" t="s">
        <v>16</v>
      </c>
      <c r="D11" s="84">
        <f>D12</f>
        <v>1100</v>
      </c>
      <c r="E11" s="6"/>
    </row>
    <row r="12" spans="1:5" ht="15.75">
      <c r="A12" s="83">
        <v>182</v>
      </c>
      <c r="B12" s="42" t="s">
        <v>93</v>
      </c>
      <c r="C12" s="49" t="s">
        <v>19</v>
      </c>
      <c r="D12" s="85">
        <v>1100</v>
      </c>
      <c r="E12" s="6"/>
    </row>
    <row r="13" spans="1:5" ht="33.75" customHeight="1">
      <c r="A13" s="83"/>
      <c r="B13" s="48" t="s">
        <v>94</v>
      </c>
      <c r="C13" s="48" t="s">
        <v>20</v>
      </c>
      <c r="D13" s="84">
        <f>D14+D15</f>
        <v>1420</v>
      </c>
      <c r="E13" s="6"/>
    </row>
    <row r="14" spans="1:5" ht="31.5">
      <c r="A14" s="83">
        <v>182</v>
      </c>
      <c r="B14" s="42" t="s">
        <v>95</v>
      </c>
      <c r="C14" s="49" t="s">
        <v>21</v>
      </c>
      <c r="D14" s="85">
        <v>60</v>
      </c>
      <c r="E14" s="6"/>
    </row>
    <row r="15" spans="1:5" ht="15.75">
      <c r="A15" s="83">
        <v>182</v>
      </c>
      <c r="B15" s="42" t="s">
        <v>98</v>
      </c>
      <c r="C15" s="42" t="s">
        <v>22</v>
      </c>
      <c r="D15" s="85">
        <f>D16+D17</f>
        <v>1360</v>
      </c>
      <c r="E15" s="6"/>
    </row>
    <row r="16" spans="1:5" ht="48.75" customHeight="1">
      <c r="A16" s="83">
        <v>182</v>
      </c>
      <c r="B16" s="42" t="s">
        <v>96</v>
      </c>
      <c r="C16" s="49" t="s">
        <v>23</v>
      </c>
      <c r="D16" s="85">
        <v>60</v>
      </c>
      <c r="E16" s="6"/>
    </row>
    <row r="17" spans="1:5" ht="48.75" customHeight="1">
      <c r="A17" s="83">
        <v>182</v>
      </c>
      <c r="B17" s="42" t="s">
        <v>97</v>
      </c>
      <c r="C17" s="49" t="s">
        <v>24</v>
      </c>
      <c r="D17" s="85">
        <v>1300</v>
      </c>
      <c r="E17" s="6"/>
    </row>
    <row r="18" spans="1:5" ht="32.25" customHeight="1">
      <c r="A18" s="83"/>
      <c r="B18" s="48" t="s">
        <v>99</v>
      </c>
      <c r="C18" s="48" t="s">
        <v>25</v>
      </c>
      <c r="D18" s="84">
        <f>D19</f>
        <v>30</v>
      </c>
      <c r="E18" s="6"/>
    </row>
    <row r="19" spans="1:5" ht="63" customHeight="1">
      <c r="A19" s="83">
        <v>961</v>
      </c>
      <c r="B19" s="42" t="s">
        <v>101</v>
      </c>
      <c r="C19" s="49" t="s">
        <v>27</v>
      </c>
      <c r="D19" s="85">
        <v>30</v>
      </c>
      <c r="E19" s="6"/>
    </row>
    <row r="20" spans="1:5" ht="40.5" customHeight="1">
      <c r="A20" s="83"/>
      <c r="B20" s="48" t="s">
        <v>102</v>
      </c>
      <c r="C20" s="50" t="s">
        <v>28</v>
      </c>
      <c r="D20" s="84">
        <f>D21</f>
        <v>10</v>
      </c>
      <c r="E20" s="6"/>
    </row>
    <row r="21" spans="1:5" ht="63.75" customHeight="1">
      <c r="A21" s="83">
        <v>961</v>
      </c>
      <c r="B21" s="42" t="s">
        <v>106</v>
      </c>
      <c r="C21" s="49" t="s">
        <v>32</v>
      </c>
      <c r="D21" s="85">
        <v>10</v>
      </c>
      <c r="E21" s="6"/>
    </row>
    <row r="22" spans="1:5" ht="15.75">
      <c r="A22" s="83"/>
      <c r="B22" s="48" t="s">
        <v>115</v>
      </c>
      <c r="C22" s="50" t="s">
        <v>41</v>
      </c>
      <c r="D22" s="84">
        <f>D23</f>
        <v>2</v>
      </c>
      <c r="E22" s="6"/>
    </row>
    <row r="23" spans="1:5" ht="44.25" customHeight="1">
      <c r="A23" s="83">
        <v>636</v>
      </c>
      <c r="B23" s="42" t="s">
        <v>125</v>
      </c>
      <c r="C23" s="49" t="s">
        <v>51</v>
      </c>
      <c r="D23" s="85">
        <v>2</v>
      </c>
      <c r="E23" s="6"/>
    </row>
    <row r="24" spans="1:5" ht="39.75" customHeight="1">
      <c r="A24" s="83"/>
      <c r="B24" s="48" t="s">
        <v>128</v>
      </c>
      <c r="C24" s="48" t="s">
        <v>54</v>
      </c>
      <c r="D24" s="84">
        <f>D25</f>
        <v>51.6</v>
      </c>
      <c r="E24" s="6"/>
    </row>
    <row r="25" spans="1:5" ht="45" customHeight="1">
      <c r="A25" s="83">
        <v>961</v>
      </c>
      <c r="B25" s="42" t="s">
        <v>148</v>
      </c>
      <c r="C25" s="49" t="s">
        <v>74</v>
      </c>
      <c r="D25" s="85">
        <v>51.6</v>
      </c>
      <c r="E25" s="6"/>
    </row>
    <row r="26" spans="1:4" ht="30.75" customHeight="1">
      <c r="A26" s="43"/>
      <c r="B26" s="43"/>
      <c r="C26" s="48" t="s">
        <v>170</v>
      </c>
      <c r="D26" s="84">
        <f>D6+D24</f>
        <v>2921.6</v>
      </c>
    </row>
    <row r="27" spans="1:4" ht="18">
      <c r="A27" s="31"/>
      <c r="B27" s="31"/>
      <c r="C27" s="31"/>
      <c r="D27" s="31"/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5" sqref="A25"/>
    </sheetView>
  </sheetViews>
  <sheetFormatPr defaultColWidth="9.140625" defaultRowHeight="12.75"/>
  <cols>
    <col min="2" max="2" width="35.421875" style="0" customWidth="1"/>
    <col min="3" max="3" width="68.8515625" style="0" customWidth="1"/>
    <col min="4" max="4" width="9.8515625" style="0" customWidth="1"/>
    <col min="5" max="5" width="13.57421875" style="0" customWidth="1"/>
  </cols>
  <sheetData>
    <row r="1" spans="1:4" ht="15">
      <c r="A1" s="12"/>
      <c r="B1" s="12"/>
      <c r="C1" s="12"/>
      <c r="D1" s="13" t="s">
        <v>168</v>
      </c>
    </row>
    <row r="2" spans="1:4" ht="15">
      <c r="A2" s="96" t="s">
        <v>175</v>
      </c>
      <c r="B2" s="96"/>
      <c r="C2" s="96"/>
      <c r="D2" s="96"/>
    </row>
    <row r="3" spans="1:4" ht="15">
      <c r="A3" s="96" t="s">
        <v>183</v>
      </c>
      <c r="B3" s="96"/>
      <c r="C3" s="96"/>
      <c r="D3" s="96"/>
    </row>
    <row r="4" spans="1:4" ht="15">
      <c r="A4" s="12"/>
      <c r="B4" s="12"/>
      <c r="C4" s="12"/>
      <c r="D4" s="13" t="s">
        <v>167</v>
      </c>
    </row>
    <row r="5" spans="1:4" ht="14.25">
      <c r="A5" s="5"/>
      <c r="B5" s="15" t="s">
        <v>164</v>
      </c>
      <c r="C5" s="15" t="s">
        <v>165</v>
      </c>
      <c r="D5" s="16" t="s">
        <v>166</v>
      </c>
    </row>
    <row r="6" spans="1:5" ht="26.25" customHeight="1">
      <c r="A6" s="5"/>
      <c r="B6" s="7" t="s">
        <v>79</v>
      </c>
      <c r="C6" s="7" t="s">
        <v>5</v>
      </c>
      <c r="D6" s="18">
        <f>D7+D11+D13+D18+D20</f>
        <v>1170</v>
      </c>
      <c r="E6" s="6"/>
    </row>
    <row r="7" spans="1:5" ht="25.5" customHeight="1">
      <c r="A7" s="5"/>
      <c r="B7" s="7" t="s">
        <v>80</v>
      </c>
      <c r="C7" s="7" t="s">
        <v>6</v>
      </c>
      <c r="D7" s="18">
        <f>D8+D9+D10</f>
        <v>200</v>
      </c>
      <c r="E7" s="6"/>
    </row>
    <row r="8" spans="1:5" ht="84" customHeight="1">
      <c r="A8" s="5">
        <v>182</v>
      </c>
      <c r="B8" s="9" t="s">
        <v>81</v>
      </c>
      <c r="C8" s="8" t="s">
        <v>7</v>
      </c>
      <c r="D8" s="22">
        <v>193</v>
      </c>
      <c r="E8" s="6"/>
    </row>
    <row r="9" spans="1:5" ht="110.25" customHeight="1">
      <c r="A9" s="5">
        <v>182</v>
      </c>
      <c r="B9" s="9" t="s">
        <v>82</v>
      </c>
      <c r="C9" s="8" t="s">
        <v>8</v>
      </c>
      <c r="D9" s="22">
        <v>6</v>
      </c>
      <c r="E9" s="6"/>
    </row>
    <row r="10" spans="1:5" ht="54" customHeight="1">
      <c r="A10" s="5">
        <v>182</v>
      </c>
      <c r="B10" s="9" t="s">
        <v>83</v>
      </c>
      <c r="C10" s="8" t="s">
        <v>9</v>
      </c>
      <c r="D10" s="22">
        <v>1</v>
      </c>
      <c r="E10" s="6"/>
    </row>
    <row r="11" spans="1:5" ht="20.25" customHeight="1">
      <c r="A11" s="5"/>
      <c r="B11" s="1" t="s">
        <v>90</v>
      </c>
      <c r="C11" s="10" t="s">
        <v>16</v>
      </c>
      <c r="D11" s="23">
        <f>D12</f>
        <v>500</v>
      </c>
      <c r="E11" s="6"/>
    </row>
    <row r="12" spans="1:5" ht="12.75">
      <c r="A12" s="5">
        <v>182</v>
      </c>
      <c r="B12" s="3" t="s">
        <v>93</v>
      </c>
      <c r="C12" s="2" t="s">
        <v>19</v>
      </c>
      <c r="D12" s="22">
        <v>500</v>
      </c>
      <c r="E12" s="6"/>
    </row>
    <row r="13" spans="1:5" ht="21" customHeight="1">
      <c r="A13" s="5"/>
      <c r="B13" s="1" t="s">
        <v>94</v>
      </c>
      <c r="C13" s="1" t="s">
        <v>20</v>
      </c>
      <c r="D13" s="23">
        <f>D14+D15</f>
        <v>470</v>
      </c>
      <c r="E13" s="6"/>
    </row>
    <row r="14" spans="1:5" ht="38.25">
      <c r="A14" s="5">
        <v>182</v>
      </c>
      <c r="B14" s="3" t="s">
        <v>95</v>
      </c>
      <c r="C14" s="2" t="s">
        <v>21</v>
      </c>
      <c r="D14" s="22">
        <v>20</v>
      </c>
      <c r="E14" s="6"/>
    </row>
    <row r="15" spans="1:5" ht="12.75">
      <c r="A15" s="5">
        <v>182</v>
      </c>
      <c r="B15" s="3" t="s">
        <v>98</v>
      </c>
      <c r="C15" s="4" t="s">
        <v>22</v>
      </c>
      <c r="D15" s="22">
        <f>D16+D17</f>
        <v>450</v>
      </c>
      <c r="E15" s="6"/>
    </row>
    <row r="16" spans="1:5" ht="25.5">
      <c r="A16" s="5">
        <v>182</v>
      </c>
      <c r="B16" s="3" t="s">
        <v>96</v>
      </c>
      <c r="C16" s="2" t="s">
        <v>23</v>
      </c>
      <c r="D16" s="22">
        <v>6</v>
      </c>
      <c r="E16" s="6"/>
    </row>
    <row r="17" spans="1:5" ht="25.5">
      <c r="A17" s="5">
        <v>182</v>
      </c>
      <c r="B17" s="3" t="s">
        <v>97</v>
      </c>
      <c r="C17" s="2" t="s">
        <v>24</v>
      </c>
      <c r="D17" s="22">
        <v>444</v>
      </c>
      <c r="E17" s="6"/>
    </row>
    <row r="18" spans="1:5" ht="24" customHeight="1">
      <c r="A18" s="5"/>
      <c r="B18" s="1" t="s">
        <v>99</v>
      </c>
      <c r="C18" s="1" t="s">
        <v>25</v>
      </c>
      <c r="D18" s="23">
        <f>D19</f>
        <v>0</v>
      </c>
      <c r="E18" s="6"/>
    </row>
    <row r="19" spans="1:5" ht="51">
      <c r="A19" s="5">
        <v>962</v>
      </c>
      <c r="B19" s="3" t="s">
        <v>101</v>
      </c>
      <c r="C19" s="2" t="s">
        <v>27</v>
      </c>
      <c r="D19" s="22">
        <v>0</v>
      </c>
      <c r="E19" s="6"/>
    </row>
    <row r="20" spans="1:5" ht="21" customHeight="1">
      <c r="A20" s="5"/>
      <c r="B20" s="1" t="s">
        <v>115</v>
      </c>
      <c r="C20" s="10" t="s">
        <v>41</v>
      </c>
      <c r="D20" s="23">
        <f>D21</f>
        <v>0</v>
      </c>
      <c r="E20" s="6"/>
    </row>
    <row r="21" spans="1:5" ht="38.25">
      <c r="A21" s="5">
        <v>636</v>
      </c>
      <c r="B21" s="3" t="s">
        <v>125</v>
      </c>
      <c r="C21" s="2" t="s">
        <v>51</v>
      </c>
      <c r="D21" s="22">
        <v>0</v>
      </c>
      <c r="E21" s="6"/>
    </row>
    <row r="22" spans="1:5" ht="27" customHeight="1">
      <c r="A22" s="5"/>
      <c r="B22" s="1" t="s">
        <v>128</v>
      </c>
      <c r="C22" s="1" t="s">
        <v>54</v>
      </c>
      <c r="D22" s="23">
        <f>D23+D24</f>
        <v>382.6</v>
      </c>
      <c r="E22" s="6"/>
    </row>
    <row r="23" spans="1:5" ht="25.5">
      <c r="A23" s="5">
        <v>962</v>
      </c>
      <c r="B23" s="3" t="s">
        <v>131</v>
      </c>
      <c r="C23" s="2" t="s">
        <v>57</v>
      </c>
      <c r="D23" s="22">
        <v>331</v>
      </c>
      <c r="E23" s="6"/>
    </row>
    <row r="24" spans="1:5" ht="25.5">
      <c r="A24" s="5">
        <v>962</v>
      </c>
      <c r="B24" s="3" t="s">
        <v>148</v>
      </c>
      <c r="C24" s="2" t="s">
        <v>74</v>
      </c>
      <c r="D24" s="22">
        <v>51.6</v>
      </c>
      <c r="E24" s="6"/>
    </row>
    <row r="25" spans="1:4" ht="24.75" customHeight="1">
      <c r="A25" s="15"/>
      <c r="B25" s="15"/>
      <c r="C25" s="7" t="s">
        <v>170</v>
      </c>
      <c r="D25" s="18">
        <f>D6+D22</f>
        <v>1552.6</v>
      </c>
    </row>
    <row r="26" ht="12.75">
      <c r="D26" s="32"/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2" max="2" width="26.7109375" style="0" customWidth="1"/>
    <col min="3" max="3" width="69.57421875" style="0" customWidth="1"/>
    <col min="4" max="4" width="13.28125" style="0" customWidth="1"/>
    <col min="5" max="5" width="19.421875" style="0" customWidth="1"/>
  </cols>
  <sheetData>
    <row r="1" spans="1:4" ht="15.75">
      <c r="A1" s="27"/>
      <c r="B1" s="27"/>
      <c r="C1" s="27"/>
      <c r="D1" s="28" t="s">
        <v>194</v>
      </c>
    </row>
    <row r="2" spans="1:4" ht="15.75">
      <c r="A2" s="27"/>
      <c r="B2" s="27"/>
      <c r="C2" s="88"/>
      <c r="D2" s="28" t="s">
        <v>193</v>
      </c>
    </row>
    <row r="3" spans="1:7" ht="36" customHeight="1">
      <c r="A3" s="27"/>
      <c r="B3" s="27"/>
      <c r="C3" s="98" t="s">
        <v>201</v>
      </c>
      <c r="D3" s="98"/>
      <c r="E3" s="94"/>
      <c r="F3" s="94"/>
      <c r="G3" s="94"/>
    </row>
    <row r="4" spans="1:7" ht="18.75" customHeight="1">
      <c r="A4" s="27"/>
      <c r="B4" s="27"/>
      <c r="C4" s="99" t="s">
        <v>200</v>
      </c>
      <c r="D4" s="99"/>
      <c r="E4" s="95"/>
      <c r="F4" s="94"/>
      <c r="G4" s="94"/>
    </row>
    <row r="5" spans="1:7" ht="34.5" customHeight="1">
      <c r="A5" s="27"/>
      <c r="C5" s="98" t="s">
        <v>199</v>
      </c>
      <c r="D5" s="98"/>
      <c r="E5" s="94"/>
      <c r="F5" s="94"/>
      <c r="G5" s="94"/>
    </row>
    <row r="6" spans="1:4" ht="15.75">
      <c r="A6" s="27"/>
      <c r="B6" s="27"/>
      <c r="C6" s="99"/>
      <c r="D6" s="99"/>
    </row>
    <row r="7" spans="1:4" ht="15.75">
      <c r="A7" s="27"/>
      <c r="B7" s="27"/>
      <c r="C7" s="100"/>
      <c r="D7" s="100"/>
    </row>
    <row r="8" spans="1:6" ht="21" customHeight="1">
      <c r="A8" s="101" t="s">
        <v>176</v>
      </c>
      <c r="B8" s="101"/>
      <c r="C8" s="101"/>
      <c r="D8" s="101"/>
      <c r="E8" s="89"/>
      <c r="F8" s="90"/>
    </row>
    <row r="9" spans="1:6" ht="15.75">
      <c r="A9" s="101" t="s">
        <v>183</v>
      </c>
      <c r="B9" s="101"/>
      <c r="C9" s="101"/>
      <c r="D9" s="101"/>
      <c r="E9" s="102"/>
      <c r="F9" s="102"/>
    </row>
    <row r="10" spans="1:6" ht="15">
      <c r="A10" s="12"/>
      <c r="B10" s="12"/>
      <c r="C10" s="12"/>
      <c r="D10" s="13" t="s">
        <v>167</v>
      </c>
      <c r="E10" s="102"/>
      <c r="F10" s="102"/>
    </row>
    <row r="11" spans="1:6" ht="31.5">
      <c r="A11" s="39"/>
      <c r="B11" s="68" t="s">
        <v>164</v>
      </c>
      <c r="C11" s="68" t="s">
        <v>165</v>
      </c>
      <c r="D11" s="34" t="s">
        <v>166</v>
      </c>
      <c r="E11" s="102"/>
      <c r="F11" s="102"/>
    </row>
    <row r="12" spans="1:6" ht="20.25" customHeight="1">
      <c r="A12" s="39"/>
      <c r="B12" s="35" t="s">
        <v>79</v>
      </c>
      <c r="C12" s="35" t="s">
        <v>5</v>
      </c>
      <c r="D12" s="38">
        <f>D13+D17+D19+D24</f>
        <v>2900.8</v>
      </c>
      <c r="E12" s="102"/>
      <c r="F12" s="102"/>
    </row>
    <row r="13" spans="1:5" ht="20.25" customHeight="1">
      <c r="A13" s="39"/>
      <c r="B13" s="35" t="s">
        <v>80</v>
      </c>
      <c r="C13" s="35" t="s">
        <v>6</v>
      </c>
      <c r="D13" s="38">
        <f>D14+D15+D16</f>
        <v>183</v>
      </c>
      <c r="E13" s="6"/>
    </row>
    <row r="14" spans="1:5" ht="78.75">
      <c r="A14" s="39">
        <v>182</v>
      </c>
      <c r="B14" s="36" t="s">
        <v>81</v>
      </c>
      <c r="C14" s="37" t="s">
        <v>7</v>
      </c>
      <c r="D14" s="40">
        <v>175</v>
      </c>
      <c r="E14" s="6"/>
    </row>
    <row r="15" spans="1:5" ht="110.25">
      <c r="A15" s="39">
        <v>182</v>
      </c>
      <c r="B15" s="36" t="s">
        <v>82</v>
      </c>
      <c r="C15" s="37" t="s">
        <v>8</v>
      </c>
      <c r="D15" s="40">
        <v>7</v>
      </c>
      <c r="E15" s="6"/>
    </row>
    <row r="16" spans="1:5" ht="47.25">
      <c r="A16" s="39">
        <v>182</v>
      </c>
      <c r="B16" s="36" t="s">
        <v>83</v>
      </c>
      <c r="C16" s="37" t="s">
        <v>9</v>
      </c>
      <c r="D16" s="40">
        <v>1</v>
      </c>
      <c r="E16" s="6"/>
    </row>
    <row r="17" spans="1:5" ht="26.25" customHeight="1">
      <c r="A17" s="39"/>
      <c r="B17" s="35" t="s">
        <v>90</v>
      </c>
      <c r="C17" s="41" t="s">
        <v>16</v>
      </c>
      <c r="D17" s="38">
        <f>D18</f>
        <v>1074</v>
      </c>
      <c r="E17" s="6"/>
    </row>
    <row r="18" spans="1:5" ht="15.75">
      <c r="A18" s="39">
        <v>182</v>
      </c>
      <c r="B18" s="36" t="s">
        <v>93</v>
      </c>
      <c r="C18" s="37" t="s">
        <v>19</v>
      </c>
      <c r="D18" s="40">
        <v>1074</v>
      </c>
      <c r="E18" s="6"/>
    </row>
    <row r="19" spans="1:5" ht="29.25" customHeight="1">
      <c r="A19" s="39"/>
      <c r="B19" s="35" t="s">
        <v>94</v>
      </c>
      <c r="C19" s="35" t="s">
        <v>20</v>
      </c>
      <c r="D19" s="38">
        <f>D20+D21</f>
        <v>1504.8</v>
      </c>
      <c r="E19" s="6"/>
    </row>
    <row r="20" spans="1:5" ht="48.75" customHeight="1">
      <c r="A20" s="39">
        <v>182</v>
      </c>
      <c r="B20" s="36" t="s">
        <v>95</v>
      </c>
      <c r="C20" s="37" t="s">
        <v>21</v>
      </c>
      <c r="D20" s="40">
        <v>90</v>
      </c>
      <c r="E20" s="6"/>
    </row>
    <row r="21" spans="1:5" ht="15.75">
      <c r="A21" s="39">
        <v>182</v>
      </c>
      <c r="B21" s="36" t="s">
        <v>98</v>
      </c>
      <c r="C21" s="36" t="s">
        <v>22</v>
      </c>
      <c r="D21" s="40">
        <f>D22+D23</f>
        <v>1414.8</v>
      </c>
      <c r="E21" s="6"/>
    </row>
    <row r="22" spans="1:5" ht="31.5">
      <c r="A22" s="39">
        <v>182</v>
      </c>
      <c r="B22" s="36" t="s">
        <v>96</v>
      </c>
      <c r="C22" s="37" t="s">
        <v>23</v>
      </c>
      <c r="D22" s="40">
        <v>35</v>
      </c>
      <c r="E22" s="6"/>
    </row>
    <row r="23" spans="1:5" ht="31.5">
      <c r="A23" s="39">
        <v>182</v>
      </c>
      <c r="B23" s="36" t="s">
        <v>97</v>
      </c>
      <c r="C23" s="37" t="s">
        <v>24</v>
      </c>
      <c r="D23" s="40">
        <v>1379.8</v>
      </c>
      <c r="E23" s="6"/>
    </row>
    <row r="24" spans="1:5" ht="31.5">
      <c r="A24" s="39">
        <v>958</v>
      </c>
      <c r="B24" s="36" t="s">
        <v>195</v>
      </c>
      <c r="C24" s="91" t="s">
        <v>196</v>
      </c>
      <c r="D24" s="40">
        <f>D25</f>
        <v>139</v>
      </c>
      <c r="E24" s="6"/>
    </row>
    <row r="25" spans="1:5" ht="78.75">
      <c r="A25" s="39">
        <v>958</v>
      </c>
      <c r="B25" s="93" t="s">
        <v>113</v>
      </c>
      <c r="C25" s="92" t="s">
        <v>39</v>
      </c>
      <c r="D25" s="40">
        <v>139</v>
      </c>
      <c r="E25" s="6"/>
    </row>
    <row r="26" spans="1:5" ht="27" customHeight="1">
      <c r="A26" s="39"/>
      <c r="B26" s="35" t="s">
        <v>128</v>
      </c>
      <c r="C26" s="35" t="s">
        <v>54</v>
      </c>
      <c r="D26" s="38">
        <f>D27+D29+D28</f>
        <v>321.8</v>
      </c>
      <c r="E26" s="6"/>
    </row>
    <row r="27" spans="1:5" ht="31.5">
      <c r="A27" s="39">
        <v>958</v>
      </c>
      <c r="B27" s="36" t="s">
        <v>131</v>
      </c>
      <c r="C27" s="37" t="s">
        <v>57</v>
      </c>
      <c r="D27" s="40">
        <v>214</v>
      </c>
      <c r="E27" s="6"/>
    </row>
    <row r="28" spans="1:5" ht="47.25">
      <c r="A28" s="39">
        <v>958</v>
      </c>
      <c r="B28" s="36" t="s">
        <v>197</v>
      </c>
      <c r="C28" s="37" t="s">
        <v>198</v>
      </c>
      <c r="D28" s="40">
        <v>37</v>
      </c>
      <c r="E28" s="6"/>
    </row>
    <row r="29" spans="1:5" ht="47.25">
      <c r="A29" s="39">
        <v>958</v>
      </c>
      <c r="B29" s="36" t="s">
        <v>148</v>
      </c>
      <c r="C29" s="37" t="s">
        <v>74</v>
      </c>
      <c r="D29" s="40">
        <v>70.8</v>
      </c>
      <c r="E29" s="6"/>
    </row>
    <row r="30" spans="1:4" ht="22.5" customHeight="1">
      <c r="A30" s="33"/>
      <c r="B30" s="33"/>
      <c r="C30" s="35" t="s">
        <v>170</v>
      </c>
      <c r="D30" s="38">
        <f>D12+D26</f>
        <v>3222.6000000000004</v>
      </c>
    </row>
    <row r="31" spans="1:4" ht="15.75">
      <c r="A31" s="27"/>
      <c r="B31" s="27"/>
      <c r="C31" s="27"/>
      <c r="D31" s="70"/>
    </row>
    <row r="32" ht="12.75">
      <c r="D32" s="32"/>
    </row>
  </sheetData>
  <sheetProtection/>
  <autoFilter ref="C11:C11"/>
  <mergeCells count="11">
    <mergeCell ref="E9:F9"/>
    <mergeCell ref="E10:F10"/>
    <mergeCell ref="E11:F11"/>
    <mergeCell ref="E12:F12"/>
    <mergeCell ref="C3:D3"/>
    <mergeCell ref="C5:D5"/>
    <mergeCell ref="C6:D6"/>
    <mergeCell ref="C7:D7"/>
    <mergeCell ref="A8:D8"/>
    <mergeCell ref="A9:D9"/>
    <mergeCell ref="C4:D4"/>
  </mergeCells>
  <printOptions/>
  <pageMargins left="0.7480314960629921" right="0.7480314960629921" top="0.3937007874015748" bottom="0.3937007874015748" header="0.5118110236220472" footer="0.5118110236220472"/>
  <pageSetup horizontalDpi="300" verticalDpi="3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9" sqref="K9"/>
    </sheetView>
  </sheetViews>
  <sheetFormatPr defaultColWidth="9.140625" defaultRowHeight="12.75"/>
  <cols>
    <col min="2" max="2" width="26.7109375" style="0" customWidth="1"/>
    <col min="3" max="3" width="66.00390625" style="0" customWidth="1"/>
    <col min="4" max="4" width="12.140625" style="0" customWidth="1"/>
    <col min="5" max="5" width="13.57421875" style="0" customWidth="1"/>
  </cols>
  <sheetData>
    <row r="1" spans="1:4" ht="15.75">
      <c r="A1" s="27"/>
      <c r="B1" s="27"/>
      <c r="C1" s="27"/>
      <c r="D1" s="28" t="s">
        <v>168</v>
      </c>
    </row>
    <row r="2" spans="1:4" ht="15.75">
      <c r="A2" s="103" t="s">
        <v>177</v>
      </c>
      <c r="B2" s="103"/>
      <c r="C2" s="103"/>
      <c r="D2" s="103"/>
    </row>
    <row r="3" spans="1:4" ht="15.75">
      <c r="A3" s="103" t="s">
        <v>183</v>
      </c>
      <c r="B3" s="103"/>
      <c r="C3" s="103"/>
      <c r="D3" s="103"/>
    </row>
    <row r="4" spans="1:4" ht="18.75">
      <c r="A4" s="29"/>
      <c r="B4" s="29"/>
      <c r="C4" s="29"/>
      <c r="D4" s="28" t="s">
        <v>167</v>
      </c>
    </row>
    <row r="5" spans="1:4" ht="37.5">
      <c r="A5" s="71"/>
      <c r="B5" s="80" t="s">
        <v>164</v>
      </c>
      <c r="C5" s="80" t="s">
        <v>165</v>
      </c>
      <c r="D5" s="73" t="s">
        <v>166</v>
      </c>
    </row>
    <row r="6" spans="1:5" ht="24" customHeight="1">
      <c r="A6" s="71"/>
      <c r="B6" s="74" t="s">
        <v>79</v>
      </c>
      <c r="C6" s="74" t="s">
        <v>5</v>
      </c>
      <c r="D6" s="75">
        <f>D7+D11+D13</f>
        <v>1016</v>
      </c>
      <c r="E6" s="6"/>
    </row>
    <row r="7" spans="1:5" ht="28.5" customHeight="1">
      <c r="A7" s="71"/>
      <c r="B7" s="74" t="s">
        <v>80</v>
      </c>
      <c r="C7" s="74" t="s">
        <v>6</v>
      </c>
      <c r="D7" s="75">
        <f>D8+D9+D10</f>
        <v>50</v>
      </c>
      <c r="E7" s="6"/>
    </row>
    <row r="8" spans="1:5" ht="112.5">
      <c r="A8" s="71">
        <v>182</v>
      </c>
      <c r="B8" s="76" t="s">
        <v>81</v>
      </c>
      <c r="C8" s="77" t="s">
        <v>7</v>
      </c>
      <c r="D8" s="78">
        <v>50</v>
      </c>
      <c r="E8" s="6"/>
    </row>
    <row r="9" spans="1:5" ht="118.5" customHeight="1">
      <c r="A9" s="71">
        <v>182</v>
      </c>
      <c r="B9" s="76" t="s">
        <v>82</v>
      </c>
      <c r="C9" s="77" t="s">
        <v>8</v>
      </c>
      <c r="D9" s="78"/>
      <c r="E9" s="6"/>
    </row>
    <row r="10" spans="1:5" ht="57" customHeight="1">
      <c r="A10" s="71">
        <v>182</v>
      </c>
      <c r="B10" s="76" t="s">
        <v>83</v>
      </c>
      <c r="C10" s="77" t="s">
        <v>9</v>
      </c>
      <c r="D10" s="78"/>
      <c r="E10" s="6"/>
    </row>
    <row r="11" spans="1:5" ht="18.75">
      <c r="A11" s="71"/>
      <c r="B11" s="74" t="s">
        <v>90</v>
      </c>
      <c r="C11" s="79" t="s">
        <v>16</v>
      </c>
      <c r="D11" s="75">
        <f>D12</f>
        <v>300</v>
      </c>
      <c r="E11" s="6"/>
    </row>
    <row r="12" spans="1:5" ht="18.75">
      <c r="A12" s="71">
        <v>182</v>
      </c>
      <c r="B12" s="76" t="s">
        <v>93</v>
      </c>
      <c r="C12" s="77" t="s">
        <v>19</v>
      </c>
      <c r="D12" s="78">
        <v>300</v>
      </c>
      <c r="E12" s="6"/>
    </row>
    <row r="13" spans="1:5" ht="18.75">
      <c r="A13" s="71"/>
      <c r="B13" s="74" t="s">
        <v>94</v>
      </c>
      <c r="C13" s="74" t="s">
        <v>20</v>
      </c>
      <c r="D13" s="75">
        <f>D14+D15</f>
        <v>666</v>
      </c>
      <c r="E13" s="6"/>
    </row>
    <row r="14" spans="1:5" ht="56.25">
      <c r="A14" s="71">
        <v>182</v>
      </c>
      <c r="B14" s="76" t="s">
        <v>95</v>
      </c>
      <c r="C14" s="77" t="s">
        <v>21</v>
      </c>
      <c r="D14" s="78">
        <v>30</v>
      </c>
      <c r="E14" s="6"/>
    </row>
    <row r="15" spans="1:5" ht="18.75">
      <c r="A15" s="71">
        <v>182</v>
      </c>
      <c r="B15" s="76" t="s">
        <v>98</v>
      </c>
      <c r="C15" s="76" t="s">
        <v>22</v>
      </c>
      <c r="D15" s="78">
        <f>D16+D17</f>
        <v>636</v>
      </c>
      <c r="E15" s="6"/>
    </row>
    <row r="16" spans="1:5" ht="54.75" customHeight="1">
      <c r="A16" s="71">
        <v>182</v>
      </c>
      <c r="B16" s="76" t="s">
        <v>96</v>
      </c>
      <c r="C16" s="77" t="s">
        <v>23</v>
      </c>
      <c r="D16" s="78">
        <v>36</v>
      </c>
      <c r="E16" s="6"/>
    </row>
    <row r="17" spans="1:5" ht="50.25" customHeight="1">
      <c r="A17" s="71">
        <v>182</v>
      </c>
      <c r="B17" s="76" t="s">
        <v>97</v>
      </c>
      <c r="C17" s="77" t="s">
        <v>24</v>
      </c>
      <c r="D17" s="78">
        <v>600</v>
      </c>
      <c r="E17" s="6"/>
    </row>
    <row r="18" spans="1:5" ht="18.75">
      <c r="A18" s="71"/>
      <c r="B18" s="74" t="s">
        <v>128</v>
      </c>
      <c r="C18" s="74" t="s">
        <v>54</v>
      </c>
      <c r="D18" s="75">
        <f>D19+D20</f>
        <v>368.6</v>
      </c>
      <c r="E18" s="6"/>
    </row>
    <row r="19" spans="1:5" ht="37.5">
      <c r="A19" s="71">
        <v>957</v>
      </c>
      <c r="B19" s="76" t="s">
        <v>131</v>
      </c>
      <c r="C19" s="77" t="s">
        <v>57</v>
      </c>
      <c r="D19" s="78">
        <v>317</v>
      </c>
      <c r="E19" s="6"/>
    </row>
    <row r="20" spans="1:5" ht="56.25">
      <c r="A20" s="71">
        <v>957</v>
      </c>
      <c r="B20" s="76" t="s">
        <v>148</v>
      </c>
      <c r="C20" s="77" t="s">
        <v>74</v>
      </c>
      <c r="D20" s="78">
        <v>51.6</v>
      </c>
      <c r="E20" s="6"/>
    </row>
    <row r="21" spans="1:4" ht="18.75">
      <c r="A21" s="72"/>
      <c r="B21" s="72"/>
      <c r="C21" s="74" t="s">
        <v>170</v>
      </c>
      <c r="D21" s="75">
        <f>D6+D18</f>
        <v>1384.6</v>
      </c>
    </row>
    <row r="22" ht="12.75">
      <c r="D22" s="32"/>
    </row>
  </sheetData>
  <sheetProtection/>
  <autoFilter ref="C5:C5"/>
  <mergeCells count="2">
    <mergeCell ref="A2:D2"/>
    <mergeCell ref="A3:D3"/>
  </mergeCells>
  <printOptions/>
  <pageMargins left="0.75" right="0.75" top="1" bottom="1" header="0.5" footer="0.5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Пр</cp:lastModifiedBy>
  <cp:lastPrinted>2018-09-26T08:48:05Z</cp:lastPrinted>
  <dcterms:created xsi:type="dcterms:W3CDTF">2018-01-24T10:16:44Z</dcterms:created>
  <dcterms:modified xsi:type="dcterms:W3CDTF">2018-12-23T10:28:36Z</dcterms:modified>
  <cp:category/>
  <cp:version/>
  <cp:contentType/>
  <cp:contentStatus/>
</cp:coreProperties>
</file>